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LGUEVARAC\Desktop\PLANEACION\INDICADORES\Indicadores para públicar\"/>
    </mc:Choice>
  </mc:AlternateContent>
  <xr:revisionPtr revIDLastSave="0" documentId="13_ncr:1_{012EAF34-3638-4702-8CEB-81D3940E8E9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ES2023" sheetId="9" r:id="rId1"/>
    <sheet name="IES " sheetId="10" r:id="rId2"/>
    <sheet name="MPIOS" sheetId="11" r:id="rId3"/>
    <sheet name="TASA" sheetId="12" r:id="rId4"/>
    <sheet name="TRANSITO" sheetId="13" r:id="rId5"/>
  </sheets>
  <definedNames>
    <definedName name="_xlnm.Print_Area" localSheetId="0">'ES2023'!$A$1:$O$175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2" i="9" l="1"/>
  <c r="L142" i="9"/>
  <c r="K142" i="9"/>
  <c r="J142" i="9"/>
  <c r="I142" i="9"/>
  <c r="H142" i="9"/>
  <c r="G142" i="9"/>
  <c r="F142" i="9"/>
  <c r="E142" i="9"/>
  <c r="D142" i="9"/>
  <c r="C142" i="9"/>
  <c r="M131" i="9"/>
  <c r="L131" i="9"/>
  <c r="K131" i="9"/>
  <c r="J131" i="9"/>
  <c r="I131" i="9"/>
  <c r="H131" i="9"/>
  <c r="G131" i="9"/>
  <c r="F131" i="9"/>
  <c r="E131" i="9"/>
  <c r="D131" i="9"/>
  <c r="C131" i="9"/>
  <c r="I120" i="9"/>
  <c r="D120" i="9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M109" i="9"/>
  <c r="L109" i="9"/>
  <c r="K109" i="9"/>
  <c r="J109" i="9"/>
  <c r="I109" i="9"/>
  <c r="H109" i="9"/>
  <c r="G109" i="9"/>
  <c r="F109" i="9"/>
  <c r="E109" i="9"/>
  <c r="D109" i="9"/>
  <c r="C109" i="9"/>
  <c r="M100" i="9"/>
  <c r="L100" i="9"/>
  <c r="K100" i="9"/>
  <c r="J100" i="9"/>
  <c r="I100" i="9"/>
  <c r="H100" i="9"/>
  <c r="G100" i="9"/>
  <c r="F100" i="9"/>
  <c r="E100" i="9"/>
  <c r="D100" i="9"/>
  <c r="C100" i="9"/>
  <c r="M89" i="9"/>
  <c r="L89" i="9"/>
  <c r="K89" i="9"/>
  <c r="J89" i="9"/>
  <c r="I89" i="9"/>
  <c r="H89" i="9"/>
  <c r="G89" i="9"/>
  <c r="F89" i="9"/>
  <c r="M72" i="9"/>
  <c r="L72" i="9"/>
  <c r="K72" i="9"/>
  <c r="J72" i="9"/>
  <c r="I72" i="9"/>
  <c r="H72" i="9"/>
  <c r="G72" i="9"/>
  <c r="F72" i="9"/>
  <c r="E72" i="9"/>
  <c r="D72" i="9"/>
  <c r="C72" i="9"/>
  <c r="M58" i="9"/>
  <c r="L58" i="9"/>
  <c r="K58" i="9"/>
  <c r="J58" i="9"/>
  <c r="I58" i="9"/>
  <c r="H58" i="9"/>
  <c r="G58" i="9"/>
  <c r="F58" i="9"/>
  <c r="E58" i="9"/>
  <c r="D58" i="9"/>
  <c r="C58" i="9"/>
  <c r="M46" i="9"/>
  <c r="G9" i="9" s="1"/>
  <c r="L46" i="9"/>
  <c r="K46" i="9"/>
  <c r="J46" i="9"/>
  <c r="I46" i="9"/>
  <c r="H46" i="9"/>
  <c r="G46" i="9"/>
  <c r="F46" i="9"/>
  <c r="E46" i="9"/>
  <c r="D46" i="9"/>
  <c r="C46" i="9"/>
  <c r="M45" i="9"/>
  <c r="G8" i="9" s="1"/>
  <c r="L45" i="9"/>
  <c r="K45" i="9"/>
  <c r="J45" i="9"/>
  <c r="I45" i="9"/>
  <c r="H45" i="9"/>
  <c r="G45" i="9"/>
  <c r="F45" i="9"/>
  <c r="E45" i="9"/>
  <c r="D45" i="9"/>
  <c r="C45" i="9"/>
  <c r="M40" i="9"/>
  <c r="L40" i="9"/>
  <c r="K40" i="9"/>
  <c r="J40" i="9"/>
  <c r="I40" i="9"/>
  <c r="H40" i="9"/>
  <c r="G40" i="9"/>
  <c r="F40" i="9"/>
  <c r="E40" i="9"/>
  <c r="D40" i="9"/>
  <c r="C40" i="9"/>
  <c r="G11" i="9"/>
  <c r="G10" i="9"/>
  <c r="H7" i="9"/>
  <c r="E47" i="9" l="1"/>
  <c r="G47" i="9"/>
  <c r="H47" i="9"/>
  <c r="I47" i="9"/>
  <c r="F47" i="9"/>
  <c r="J47" i="9"/>
  <c r="L47" i="9"/>
  <c r="C120" i="9"/>
  <c r="E120" i="9" s="1"/>
  <c r="E114" i="9"/>
  <c r="G7" i="9"/>
  <c r="C47" i="9"/>
  <c r="K47" i="9"/>
  <c r="D47" i="9"/>
  <c r="M47" i="9"/>
</calcChain>
</file>

<file path=xl/sharedStrings.xml><?xml version="1.0" encoding="utf-8"?>
<sst xmlns="http://schemas.openxmlformats.org/spreadsheetml/2006/main" count="715" uniqueCount="228">
  <si>
    <t>Sin información</t>
  </si>
  <si>
    <t>https://snies.mineducacion.gov.co/portal/Informes-e-indicadores/Perfiles-departamentales-de-Educacion-Superior/</t>
  </si>
  <si>
    <t>Sexo</t>
  </si>
  <si>
    <t>%</t>
  </si>
  <si>
    <t>Hombre</t>
  </si>
  <si>
    <t>Mujer</t>
  </si>
  <si>
    <t>Total General</t>
  </si>
  <si>
    <t>Sector</t>
  </si>
  <si>
    <t>Oficial</t>
  </si>
  <si>
    <t>Privada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</si>
  <si>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</si>
  <si>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</si>
  <si>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</si>
  <si>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</si>
  <si>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</si>
  <si>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</si>
  <si>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</si>
  <si>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Administración de Empresas y Derecho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</si>
  <si>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</si>
  <si>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</si>
  <si>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</si>
  <si>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</si>
  <si>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</si>
  <si>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</si>
  <si>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Salud y Bienestar</t>
  </si>
  <si>
    <t>Servicios</t>
  </si>
  <si>
    <t>Tecnologías de la Información y la Comunicación (TIC)</t>
  </si>
  <si>
    <t>Perfiles departamentales de educación superior</t>
  </si>
  <si>
    <t>Año: 2023</t>
  </si>
  <si>
    <t>Fecha consulta: 23 de agosto de 2024</t>
  </si>
  <si>
    <t>Elaboró: Eco. Lina Guevara - CPS</t>
  </si>
  <si>
    <t>META</t>
  </si>
  <si>
    <t>NACIÓN</t>
  </si>
  <si>
    <t>Resumen de Estadísticas - 2023</t>
  </si>
  <si>
    <t>Matrícula total de educación superior</t>
  </si>
  <si>
    <t>Matrícula en programas de pregrado</t>
  </si>
  <si>
    <t>Matrícula en programas de posgrado</t>
  </si>
  <si>
    <t>Tasa de cobertura bruta en educación superior</t>
  </si>
  <si>
    <t>Tasa de tránsito inmediato a educación superior</t>
  </si>
  <si>
    <t>Fuentes: MEN - SNIES y SIMAT</t>
  </si>
  <si>
    <t>Tasa de cobertura bruta en educación superior - Proyecciones de población Censo 2018</t>
  </si>
  <si>
    <t>Tasa de Cobertura</t>
  </si>
  <si>
    <t>Departamento</t>
  </si>
  <si>
    <t>Nacional</t>
  </si>
  <si>
    <t>Fuentes: MEN - SNIES; DANE - Proyecciones de población con base en el Censo Nacional de Población y Vivienda (CNPV) 2018 con actualización post COVID marzo 2023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</si>
  <si>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</si>
  <si>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</si>
  <si>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</si>
  <si>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Total Matrícula Grado 11 
2019</t>
  </si>
  <si>
    <t>Bachilleres que ingresaron a educación superior en 2020</t>
  </si>
  <si>
    <t>Tasa de Tránsito Inmediato 
2020</t>
  </si>
  <si>
    <t>Total Matrícula Grado 11 
2020</t>
  </si>
  <si>
    <t>Bachilleres que ingresaron a educación superior en 2021</t>
  </si>
  <si>
    <t>Tasa de Tránsito Inmediato 
2021</t>
  </si>
  <si>
    <t>Total Matrícula Grado 11 
2021</t>
  </si>
  <si>
    <t>Bachilleres que ingresaron a educación superior en 2022</t>
  </si>
  <si>
    <t>Tasa de Tránsito Inmediato 
2022</t>
  </si>
  <si>
    <t>Total Matrícula Grado 11 
2022</t>
  </si>
  <si>
    <t>Bachilleres que ingresaron a educación superior en 2023</t>
  </si>
  <si>
    <t>Tasa de Tránsito Inmediato 
2023</t>
  </si>
  <si>
    <t>Matrícula por sector</t>
  </si>
  <si>
    <t>Fuente: MEN - SNIES</t>
  </si>
  <si>
    <t>Matrícula por nivel académico</t>
  </si>
  <si>
    <t>Nivel académico</t>
  </si>
  <si>
    <t>Pregrado</t>
  </si>
  <si>
    <t>Posgrado</t>
  </si>
  <si>
    <t>Matrícula por nivel de formación</t>
  </si>
  <si>
    <t>Nota: Desde el 2016 el nivel de especialización incluye especializaciones técnicas, tecnológicas, universitarias y médico quirúrgicas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</si>
  <si>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</si>
  <si>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</si>
  <si>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</si>
  <si>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</si>
  <si>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</si>
  <si>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</si>
  <si>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</si>
  <si>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</si>
  <si>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</si>
  <si>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</si>
  <si>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Sin Información</t>
  </si>
  <si>
    <t>-</t>
  </si>
  <si>
    <t>Matrícula por  CINE campo amplio</t>
  </si>
  <si>
    <t>CINE</t>
  </si>
  <si>
    <t>Programas y certificaciones genéricos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</si>
  <si>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</si>
  <si>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Matrícula por modalidad</t>
  </si>
  <si>
    <t>Modalidad</t>
  </si>
  <si>
    <t>Presencial</t>
  </si>
  <si>
    <t>Distancia (Tradicional)</t>
  </si>
  <si>
    <t>Distancia (Virtual)</t>
  </si>
  <si>
    <t>Dual</t>
  </si>
  <si>
    <t>Presencial - Virtual</t>
  </si>
  <si>
    <t>Nota: La categoría Dual agrupa: Dual, Presencial-Dual y Virtual-Dual</t>
  </si>
  <si>
    <t>Matrícula por sexo</t>
  </si>
  <si>
    <t>No Binario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</si>
  <si>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</si>
  <si>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</si>
  <si>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</si>
  <si>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</si>
  <si>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Nivel</t>
  </si>
  <si>
    <t>Programas</t>
  </si>
  <si>
    <t>Fuentes: MEN - SNIES y SACES</t>
  </si>
  <si>
    <t>Matrícula primer curso por nivel de formación</t>
  </si>
  <si>
    <t>Nivel de Formación</t>
  </si>
  <si>
    <t>Fuente: MEN - SNIES
Nota: Reporte de primer semestre</t>
  </si>
  <si>
    <t>Graduados por nivel de formación</t>
  </si>
  <si>
    <t>Vinculación al mercado laboral de recién graduados</t>
  </si>
  <si>
    <t>Vinculación 2017
(Graduados 2016)</t>
  </si>
  <si>
    <t>Vinculación 2018
(Graduados 2017)</t>
  </si>
  <si>
    <t>Vinculación 2019
(Graduados 2018)</t>
  </si>
  <si>
    <t>Vinculación 2020
(Graduados 2019)</t>
  </si>
  <si>
    <t>Vinculación 2021
(Graduados 2020)</t>
  </si>
  <si>
    <t>Vinculación 2022
(Graduados 2021)</t>
  </si>
  <si>
    <t xml:space="preserve">Esp. Médico Quirúrgica </t>
  </si>
  <si>
    <t>Fuente: MEN - OLE</t>
  </si>
  <si>
    <t>Ingresos Base de Cotización estimado de los recién graduados según máximo nivel de formación</t>
  </si>
  <si>
    <t>Entre 1 y 1,5 SMMLV</t>
  </si>
  <si>
    <t>Entre 1,5 y 2 SMMLV</t>
  </si>
  <si>
    <t>Entre 3 y 3,5 SMMLV</t>
  </si>
  <si>
    <t>Entre 2,5 y 3 SMMLV</t>
  </si>
  <si>
    <t>Entre 4 y 4,5 SMMLV</t>
  </si>
  <si>
    <t>Entre 3,5 y 4 SMMLV</t>
  </si>
  <si>
    <t>Entre 5 y 6 SMMLV</t>
  </si>
  <si>
    <t>Entre 9 y 11 SMMLV</t>
  </si>
  <si>
    <t>Entre 8 y 9 SMMLV</t>
  </si>
  <si>
    <t>Nota 1: Esta información hace referencia al departamento de lugar de grado.</t>
  </si>
  <si>
    <t>Nota 2: A partir del año de seguimiento 2017 se calcula en términos de la mediana del IBC estimado y se excluyen de las estadísticas de vinculación laboral las IES de régimen especial que ofrecen programas de formación militar.</t>
  </si>
  <si>
    <t>Nota 3: Los SMMLV para los años 2017, 2018, 2019, 2020, 2021 y 2022 fueron $737.717, $781.242, $828.116, $877.803, $908.526 y $1.000.000 respectivamente.</t>
  </si>
  <si>
    <t>Tasa de deserción universitaria anual - Nueva serie</t>
  </si>
  <si>
    <t>Tasa de Deserción</t>
  </si>
  <si>
    <t>Fuente: MEN - SPADIES 3.0</t>
  </si>
  <si>
    <t xml:space="preserve">DANE - Proyecciones de población con base en el Censo Nacional de Población y Vivienda (CNPV) 2018 con actualización post COVID marzo 2023          </t>
  </si>
  <si>
    <t>DEPARTAMENTO DEL META 2023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</si>
  <si>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</si>
  <si>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</si>
  <si>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</si>
  <si>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</si>
  <si>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</si>
  <si>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</si>
  <si>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</si>
  <si>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</si>
  <si>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Matrícula 2023</t>
  </si>
  <si>
    <t>UNIVERSIDAD DE LOS LLANOS</t>
  </si>
  <si>
    <t>Meta</t>
  </si>
  <si>
    <t>Universidad</t>
  </si>
  <si>
    <t>UNIVERSIDAD SANTO TOMAS</t>
  </si>
  <si>
    <t>Bogotá, D.C.</t>
  </si>
  <si>
    <t>Privado</t>
  </si>
  <si>
    <t>Santander</t>
  </si>
  <si>
    <t>UNIVERSIDAD EXTERNADO DE COLOMBIA</t>
  </si>
  <si>
    <t>UNIVERSIDAD DE LA SABANA</t>
  </si>
  <si>
    <t>Cundinamarca</t>
  </si>
  <si>
    <t>COLEGIO MAYOR DE NUESTRA SEÑORA DEL ROSARIO</t>
  </si>
  <si>
    <t>UNIVERSIDAD COOPERATIVA DE COLOMBIA</t>
  </si>
  <si>
    <t>Antioquia</t>
  </si>
  <si>
    <t>UNIVERSIDAD ANTONIO NARIÑO</t>
  </si>
  <si>
    <t>UNIVERSIDAD NACIONAL ABIERTA Y A DISTANCIA UNAD</t>
  </si>
  <si>
    <t>ESCUELA SUPERIOR DE ADMINISTRACION PUBLICA-ESAP-</t>
  </si>
  <si>
    <t>Institución Universitaria/Escuela Tecnológica</t>
  </si>
  <si>
    <t>DIRECCION DE EDUCACION POLICIAL</t>
  </si>
  <si>
    <t>FUNDACIÓN UNIVERSITARIA COMPENSAR</t>
  </si>
  <si>
    <t>CORPORACION UNIVERSIDAD DE LA COSTA CUC</t>
  </si>
  <si>
    <t>Atlántico</t>
  </si>
  <si>
    <t>CORPORACION UNIVERSITARIA DEL META - UNIMETA</t>
  </si>
  <si>
    <t>CORPORACION UNIVERSITARIA MINUTO DE DIOS -UNIMINUTO-</t>
  </si>
  <si>
    <t>CORPORACION UNIVERSITARIA REMINGTON</t>
  </si>
  <si>
    <t>CORPORACION UNIVERSITARIA AUTONOMA DE NARIÑO -AUNAR-</t>
  </si>
  <si>
    <t>Nariño</t>
  </si>
  <si>
    <t>FUNDACIÓN POLITÉCNICO MINUTO DE DIOS - TEC MD</t>
  </si>
  <si>
    <t>Institución Técnica Profesional</t>
  </si>
  <si>
    <t>CORPORACION UNIFICADA NACIONAL DE EDUCACION SUPERIOR-CUN-</t>
  </si>
  <si>
    <t>SERVICIO NACIONAL DE APRENDIZAJE-SENA-</t>
  </si>
  <si>
    <t>Institución Tecnológica</t>
  </si>
  <si>
    <t>UNIVERSIDAD AUTÓNOMA INDÍGENA INTERCULTURAL - UAIIN</t>
  </si>
  <si>
    <t>Cauca</t>
  </si>
  <si>
    <t>Cód. Municipio</t>
  </si>
  <si>
    <t>Municipio</t>
  </si>
  <si>
    <t>Matrícula de municipios del Departamento histórico 2013-2023</t>
  </si>
  <si>
    <t>Villavicencio</t>
  </si>
  <si>
    <t>Acacías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</si>
  <si>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</si>
  <si>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</si>
  <si>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</si>
  <si>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</si>
  <si>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</si>
  <si>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</si>
  <si>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</si>
  <si>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Fuentedeoro</t>
  </si>
  <si>
    <t>Granada</t>
  </si>
  <si>
    <t>Guamal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</si>
  <si>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</si>
  <si>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</si>
  <si>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</si>
  <si>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</si>
  <si>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</si>
  <si>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</si>
  <si>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</si>
  <si>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</si>
  <si>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Puerto Rico</t>
  </si>
  <si>
    <t>Restrepo</t>
  </si>
  <si>
    <t>San Carlos De Guaroa</t>
  </si>
  <si>
    <t>San Juan De Arama</t>
  </si>
  <si>
    <t>San Juanito</t>
  </si>
  <si>
    <t>San Martín</t>
  </si>
  <si>
    <t>Vista Hermosa</t>
  </si>
  <si>
    <t>Barranca de Upía</t>
  </si>
  <si>
    <t>Tasa de cobertura bruta por municipios</t>
  </si>
  <si>
    <t>Mapiripán</t>
  </si>
  <si>
    <t>San Carlos de Guaroa</t>
  </si>
  <si>
    <t>San Juan de Arama</t>
  </si>
  <si>
    <t>Tasa de tránsito inmediato a educación superior por municipio</t>
  </si>
  <si>
    <t>Total Matrícula Grado 11 
2017</t>
  </si>
  <si>
    <t>Bachilleres que ingresaron a educación superior en 2018</t>
  </si>
  <si>
    <t>Tasa de Tránsito Inmediato 
2018</t>
  </si>
  <si>
    <t>Total Matrícula Grado 11 
2018</t>
  </si>
  <si>
    <t>Bachilleres que ingresaron a educación superior en 2019</t>
  </si>
  <si>
    <t>Tasa de Tránsito Inmediato 
2019</t>
  </si>
  <si>
    <t>LEJANÍAS</t>
  </si>
  <si>
    <t>Fuente: MEN - SNIES y SIMAT</t>
  </si>
  <si>
    <t>Cubarral  (3)</t>
  </si>
  <si>
    <t>Cumaral  (3)</t>
  </si>
  <si>
    <t>El Castillo  (3)</t>
  </si>
  <si>
    <t>Mesetas  (3)</t>
  </si>
  <si>
    <t>Puerto Rico  (3)</t>
  </si>
  <si>
    <t>San Martín  (3)</t>
  </si>
  <si>
    <t xml:space="preserve">ESTADÍSTICAS DE EDUCACIÓN SUPERIOR </t>
  </si>
  <si>
    <t>ESTADÍSTICAS DE EDUCACIÓN SUPERIOR - 2023</t>
  </si>
  <si>
    <t>ESTADÍSTICAS  DE EDUCACIÓN SUPERIOR - 2023</t>
  </si>
  <si>
    <t>ESTADÍSTICAS DE EDUCACIÓN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</si>
</sst>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/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3" fontId="4" fillId="0" borderId="0" xfId="2" applyNumberFormat="1" applyFont="1" applyFill="1" applyAlignment="1" applyProtection="1">
      <alignment vertical="center"/>
      <protection hidden="1"/>
    </xf>
    <xf numFmtId="10" fontId="4" fillId="0" borderId="0" xfId="2" applyNumberFormat="1" applyFont="1" applyFill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2" applyNumberFormat="1" applyFont="1" applyFill="1" applyBorder="1" applyAlignment="1" applyProtection="1">
      <alignment horizontal="center" vertical="center"/>
      <protection hidden="1"/>
    </xf>
    <xf numFmtId="164" fontId="4" fillId="0" borderId="0" xfId="2" applyNumberFormat="1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10" fontId="4" fillId="0" borderId="0" xfId="0" applyNumberFormat="1" applyFont="1" applyAlignment="1" applyProtection="1">
      <alignment horizontal="center" vertical="center"/>
      <protection hidden="1"/>
    </xf>
    <xf numFmtId="10" fontId="4" fillId="0" borderId="0" xfId="2" applyNumberFormat="1" applyFont="1" applyFill="1" applyBorder="1" applyAlignment="1" applyProtection="1">
      <alignment horizontal="center" vertical="center"/>
      <protection hidden="1"/>
    </xf>
    <xf numFmtId="10" fontId="4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/>
    <xf numFmtId="0" fontId="7" fillId="0" borderId="0" xfId="0" applyFont="1" applyAlignment="1" applyProtection="1">
      <alignment horizontal="left" vertical="center"/>
      <protection hidden="1"/>
    </xf>
    <xf numFmtId="3" fontId="7" fillId="0" borderId="0" xfId="2" applyNumberFormat="1" applyFont="1" applyFill="1" applyAlignment="1" applyProtection="1">
      <alignment vertical="center"/>
      <protection hidden="1"/>
    </xf>
    <xf numFmtId="0" fontId="8" fillId="0" borderId="0" xfId="0" applyFont="1"/>
    <xf numFmtId="0" fontId="4" fillId="0" borderId="3" xfId="0" applyFont="1" applyBorder="1"/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/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2" applyNumberFormat="1" applyFont="1" applyFill="1" applyBorder="1" applyAlignment="1" applyProtection="1">
      <alignment horizontal="center" vertical="center" wrapText="1"/>
      <protection hidden="1"/>
    </xf>
    <xf numFmtId="3" fontId="8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wrapText="1"/>
    </xf>
    <xf numFmtId="0" fontId="11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3" fontId="7" fillId="0" borderId="0" xfId="2" applyNumberFormat="1" applyFont="1" applyFill="1" applyBorder="1" applyAlignment="1" applyProtection="1">
      <alignment vertical="center"/>
      <protection hidden="1"/>
    </xf>
    <xf numFmtId="0" fontId="12" fillId="0" borderId="0" xfId="0" applyFont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>
      <alignment horizontal="center" vertical="center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/>
    </xf>
    <xf numFmtId="164" fontId="10" fillId="0" borderId="0" xfId="2" applyNumberFormat="1" applyFont="1" applyBorder="1"/>
    <xf numFmtId="10" fontId="10" fillId="0" borderId="0" xfId="2" applyNumberFormat="1" applyFont="1" applyFill="1" applyBorder="1" applyAlignment="1" applyProtection="1">
      <alignment horizontal="center" vertical="center"/>
      <protection hidden="1"/>
    </xf>
    <xf numFmtId="10" fontId="10" fillId="0" borderId="3" xfId="2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10" fontId="3" fillId="0" borderId="0" xfId="0" applyNumberFormat="1" applyFont="1" applyAlignment="1" applyProtection="1">
      <alignment horizontal="center" vertical="center"/>
      <protection hidden="1"/>
    </xf>
    <xf numFmtId="10" fontId="3" fillId="0" borderId="0" xfId="2" applyNumberFormat="1" applyFont="1" applyFill="1" applyBorder="1" applyAlignment="1" applyProtection="1">
      <alignment horizontal="center" vertical="center"/>
      <protection hidden="1"/>
    </xf>
    <xf numFmtId="10" fontId="4" fillId="0" borderId="3" xfId="0" applyNumberFormat="1" applyFont="1" applyBorder="1" applyAlignment="1" applyProtection="1">
      <alignment horizontal="center" vertical="center"/>
      <protection hidden="1"/>
    </xf>
    <xf numFmtId="3" fontId="4" fillId="0" borderId="6" xfId="0" applyNumberFormat="1" applyFont="1" applyBorder="1" applyAlignment="1" applyProtection="1">
      <alignment horizontal="center" vertical="center"/>
      <protection hidden="1"/>
    </xf>
    <xf numFmtId="3" fontId="4" fillId="0" borderId="4" xfId="0" applyNumberFormat="1" applyFont="1" applyBorder="1" applyAlignment="1" applyProtection="1">
      <alignment horizontal="center" vertical="center"/>
      <protection hidden="1"/>
    </xf>
    <xf numFmtId="10" fontId="4" fillId="0" borderId="5" xfId="2" applyNumberFormat="1" applyFont="1" applyFill="1" applyBorder="1" applyAlignment="1" applyProtection="1">
      <alignment horizontal="center" vertical="center"/>
      <protection hidden="1"/>
    </xf>
    <xf numFmtId="164" fontId="4" fillId="0" borderId="5" xfId="2" applyNumberFormat="1" applyFont="1" applyFill="1" applyBorder="1" applyAlignment="1" applyProtection="1">
      <alignment horizontal="center" vertical="center"/>
      <protection hidden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3" fillId="0" borderId="2" xfId="0" applyNumberFormat="1" applyFont="1" applyBorder="1" applyAlignment="1" applyProtection="1">
      <alignment horizontal="center" vertical="center"/>
      <protection hidden="1"/>
    </xf>
    <xf numFmtId="10" fontId="3" fillId="0" borderId="2" xfId="2" applyNumberFormat="1" applyFont="1" applyFill="1" applyBorder="1" applyAlignment="1" applyProtection="1">
      <alignment horizontal="center" vertical="center"/>
      <protection hidden="1"/>
    </xf>
    <xf numFmtId="164" fontId="3" fillId="0" borderId="2" xfId="2" applyNumberFormat="1" applyFont="1" applyFill="1" applyBorder="1" applyAlignment="1" applyProtection="1">
      <alignment horizontal="center" vertical="center"/>
      <protection hidden="1"/>
    </xf>
    <xf numFmtId="3" fontId="4" fillId="0" borderId="0" xfId="2" applyNumberFormat="1" applyFont="1" applyFill="1" applyBorder="1" applyAlignment="1" applyProtection="1">
      <alignment horizontal="center" vertical="center"/>
      <protection hidden="1"/>
    </xf>
    <xf numFmtId="3" fontId="3" fillId="0" borderId="0" xfId="2" applyNumberFormat="1" applyFont="1" applyFill="1" applyBorder="1" applyAlignment="1" applyProtection="1">
      <alignment horizontal="center" vertical="center"/>
      <protection hidden="1"/>
    </xf>
    <xf numFmtId="164" fontId="4" fillId="0" borderId="0" xfId="2" applyNumberFormat="1" applyFont="1" applyFill="1" applyBorder="1" applyAlignment="1" applyProtection="1">
      <alignment vertical="center"/>
      <protection hidden="1"/>
    </xf>
    <xf numFmtId="3" fontId="4" fillId="0" borderId="0" xfId="2" applyNumberFormat="1" applyFont="1" applyFill="1" applyBorder="1" applyAlignment="1" applyProtection="1">
      <alignment vertical="center"/>
      <protection hidden="1"/>
    </xf>
    <xf numFmtId="10" fontId="4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>
      <alignment vertical="top"/>
    </xf>
    <xf numFmtId="3" fontId="3" fillId="0" borderId="2" xfId="2" applyNumberFormat="1" applyFont="1" applyFill="1" applyBorder="1" applyAlignment="1" applyProtection="1">
      <alignment horizontal="center"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4" fillId="0" borderId="0" xfId="2" applyNumberFormat="1" applyFont="1" applyFill="1" applyBorder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10" fontId="4" fillId="0" borderId="0" xfId="2" applyNumberFormat="1" applyFont="1" applyFill="1" applyBorder="1" applyAlignment="1" applyProtection="1">
      <alignment horizontal="right" vertical="center"/>
      <protection hidden="1"/>
    </xf>
    <xf numFmtId="3" fontId="4" fillId="0" borderId="0" xfId="1" applyNumberFormat="1" applyFont="1" applyFill="1" applyBorder="1" applyAlignment="1" applyProtection="1">
      <alignment horizontal="left" vertical="center"/>
      <protection hidden="1"/>
    </xf>
    <xf numFmtId="10" fontId="4" fillId="0" borderId="0" xfId="2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0" borderId="0" xfId="3" applyFont="1" applyFill="1" applyBorder="1"/>
    <xf numFmtId="0" fontId="4" fillId="0" borderId="0" xfId="0" applyFont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/>
      <protection hidden="1"/>
    </xf>
    <xf numFmtId="10" fontId="3" fillId="0" borderId="2" xfId="0" applyNumberFormat="1" applyFont="1" applyBorder="1" applyAlignment="1" applyProtection="1">
      <alignment horizontal="center" vertical="center"/>
      <protection hidden="1"/>
    </xf>
    <xf numFmtId="10" fontId="4" fillId="0" borderId="3" xfId="2" quotePrefix="1" applyNumberFormat="1" applyFont="1" applyFill="1" applyBorder="1" applyAlignment="1" applyProtection="1">
      <alignment horizontal="center" vertical="center"/>
      <protection hidden="1"/>
    </xf>
    <xf numFmtId="164" fontId="9" fillId="0" borderId="0" xfId="2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/>
    <xf numFmtId="164" fontId="10" fillId="0" borderId="0" xfId="2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10" fontId="2" fillId="0" borderId="0" xfId="2" applyNumberFormat="1" applyFont="1" applyFill="1" applyBorder="1" applyAlignment="1" applyProtection="1">
      <alignment horizontal="center" vertical="center"/>
      <protection hidden="1"/>
    </xf>
    <xf numFmtId="10" fontId="2" fillId="0" borderId="0" xfId="2" applyNumberFormat="1" applyFont="1" applyBorder="1" applyAlignment="1" applyProtection="1">
      <alignment horizontal="center" vertical="center"/>
      <protection hidden="1"/>
    </xf>
    <xf numFmtId="10" fontId="10" fillId="0" borderId="0" xfId="2" applyNumberFormat="1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164" fontId="13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12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hidden="1"/>
    </xf>
    <xf numFmtId="0" fontId="12" fillId="0" borderId="3" xfId="0" applyFont="1" applyBorder="1" applyAlignment="1">
      <alignment horizontal="left" vertical="center"/>
    </xf>
    <xf numFmtId="10" fontId="10" fillId="0" borderId="3" xfId="2" applyNumberFormat="1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 applyProtection="1">
      <alignment horizontal="right" vertical="center"/>
      <protection hidden="1"/>
    </xf>
  </cellXfs>
  <cellStyles count="12">
    <cellStyle name="Hipervínculo" xfId="3" builtinId="8"/>
    <cellStyle name="Millares [0]" xfId="1" builtinId="6"/>
    <cellStyle name="Millares [0] 2" xfId="11" xr:uid="{2F6B9A4B-257F-4B89-83FE-8CDE3D5C47E3}"/>
    <cellStyle name="Normal" xfId="0" builtinId="0"/>
    <cellStyle name="Normal 2" xfId="5" xr:uid="{857BFC0E-20C8-4CB0-9B73-909D2786D8D3}"/>
    <cellStyle name="Normal 2 2" xfId="6" xr:uid="{8D60F712-056E-46ED-B868-A6B0D4B0A411}"/>
    <cellStyle name="Normal 2 3" xfId="7" xr:uid="{E5660FA1-CBDA-4DEB-A075-04373BE71E7D}"/>
    <cellStyle name="Normal 3" xfId="4" xr:uid="{AD021EE1-EC75-4C5D-AD45-4AD106EFD9A6}"/>
    <cellStyle name="Normal 3 2" xfId="8" xr:uid="{F9A28F81-70A6-4F20-9A5C-E7F7B84467A8}"/>
    <cellStyle name="Normal 4" xfId="9" xr:uid="{6A2D5B23-EB52-4A32-A0D7-96BDEAA9D9BF}"/>
    <cellStyle name="Porcentaje" xfId="2" builtinId="5"/>
    <cellStyle name="Porcentaje 2" xfId="10" xr:uid="{C8D21CF8-FF12-4220-984E-D90A763BD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28575</xdr:rowOff>
    </xdr:from>
    <xdr:to>
      <xdr:col>3</xdr:col>
      <xdr:colOff>137579</xdr:colOff>
      <xdr:row>1</xdr:row>
      <xdr:rowOff>246929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2085F9-D924-B896-B34E-F71959E38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8575"/>
          <a:ext cx="432854" cy="47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104775</xdr:rowOff>
    </xdr:from>
    <xdr:to>
      <xdr:col>2</xdr:col>
      <xdr:colOff>680504</xdr:colOff>
      <xdr:row>2</xdr:row>
      <xdr:rowOff>65954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8F5D0-84A9-F3B5-9FFF-8B4CC7269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104775"/>
          <a:ext cx="432854" cy="475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78442</xdr:colOff>
      <xdr:row>0</xdr:row>
      <xdr:rowOff>0</xdr:rowOff>
    </xdr:from>
    <xdr:to>
      <xdr:col>0</xdr:col>
      <xdr:colOff>78442</xdr:colOff>
      <xdr:row>7</xdr:row>
      <xdr:rowOff>60786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C28E0E6-4EF1-4324-B6D6-89DF0456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442" y="100852"/>
          <a:ext cx="1878418" cy="1251411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47625</xdr:rowOff>
    </xdr:from>
    <xdr:to>
      <xdr:col>2</xdr:col>
      <xdr:colOff>851954</xdr:colOff>
      <xdr:row>3</xdr:row>
      <xdr:rowOff>8804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2E38B6-8C73-7224-0220-9BA949BB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47625"/>
          <a:ext cx="432854" cy="475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0</xdr:row>
      <xdr:rowOff>0</xdr:rowOff>
    </xdr:from>
    <xdr:to>
      <xdr:col>0</xdr:col>
      <xdr:colOff>81643</xdr:colOff>
      <xdr:row>6</xdr:row>
      <xdr:rowOff>102728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C8EB0BFD-731E-4D82-8EB6-B03A389C8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643" y="108857"/>
          <a:ext cx="1880819" cy="12362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432854</xdr:colOff>
      <xdr:row>1</xdr:row>
      <xdr:rowOff>199304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0516FD-35A1-90AE-422D-ECD6D728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4975" y="0"/>
          <a:ext cx="432854" cy="4755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432854</xdr:colOff>
      <xdr:row>3</xdr:row>
      <xdr:rowOff>142154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B65416-BA95-EA09-638F-3BA89442B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050" y="85725"/>
          <a:ext cx="432854" cy="475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3887-6AA5-4A12-97DC-897D5CB4B0F5}">
  <dimension ref="A1:R212"/>
  <sheetViews>
    <sheetView showGridLines="0" zoomScaleNormal="100" workbookViewId="0">
      <selection activeCell="K10" sqref="K10"/>
    </sheetView>
  </sheetViews>
  <sheetFormatPr baseColWidth="10" defaultColWidth="0" defaultRowHeight="12.75" zeroHeight="1" x14ac:dyDescent="0.2"/>
  <cols>
    <col min="1" max="1" width="16.140625" style="5" customWidth="1"/>
    <col min="2" max="2" width="22.140625" style="5" customWidth="1"/>
    <col min="3" max="14" width="16.28515625" style="5" customWidth="1"/>
    <col min="15" max="15" width="11.42578125" style="5" hidden="1" customWidth="1"/>
    <col min="16" max="16384" width="11.42578125" style="5" hidden="1"/>
  </cols>
  <sheetData>
    <row r="1" spans="1:17" ht="20.25" customHeight="1" x14ac:dyDescent="0.2">
      <c r="B1" s="2"/>
      <c r="C1" s="2"/>
      <c r="D1" s="108" t="s">
        <v>224</v>
      </c>
      <c r="E1" s="108"/>
      <c r="F1" s="108"/>
      <c r="G1" s="108"/>
      <c r="H1" s="108"/>
      <c r="I1" s="2"/>
      <c r="J1" s="2"/>
      <c r="K1" s="2"/>
      <c r="L1" s="2"/>
      <c r="M1" s="2"/>
      <c r="N1" s="2"/>
      <c r="O1" s="2"/>
      <c r="P1" s="4"/>
      <c r="Q1" s="4"/>
    </row>
    <row r="2" spans="1:17" ht="20.25" customHeight="1" x14ac:dyDescent="0.2">
      <c r="A2" s="23"/>
      <c r="B2" s="1"/>
      <c r="C2" s="1"/>
      <c r="D2" s="109" t="s">
        <v>131</v>
      </c>
      <c r="E2" s="109"/>
      <c r="F2" s="109"/>
      <c r="G2" s="109"/>
      <c r="H2" s="109"/>
      <c r="I2" s="2"/>
      <c r="J2" s="2"/>
      <c r="K2" s="2"/>
      <c r="L2" s="2"/>
      <c r="M2" s="2"/>
      <c r="N2" s="2"/>
      <c r="O2" s="2"/>
      <c r="P2" s="4"/>
      <c r="Q2" s="4"/>
    </row>
    <row r="3" spans="1:17" x14ac:dyDescent="0.2">
      <c r="A3" s="3"/>
      <c r="B3" s="2"/>
      <c r="C3" s="3"/>
      <c r="D3" s="6"/>
      <c r="E3" s="3"/>
      <c r="F3" s="6"/>
      <c r="G3" s="3"/>
      <c r="H3" s="2"/>
      <c r="I3" s="3"/>
      <c r="J3" s="3"/>
      <c r="K3" s="4"/>
      <c r="L3" s="4"/>
      <c r="M3" s="4"/>
      <c r="N3" s="4"/>
      <c r="O3" s="4"/>
      <c r="P3" s="4"/>
      <c r="Q3" s="4"/>
    </row>
    <row r="4" spans="1:17" x14ac:dyDescent="0.2">
      <c r="A4" s="4"/>
      <c r="B4" s="4"/>
      <c r="C4" s="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4"/>
      <c r="B5" s="4"/>
      <c r="C5" s="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6.25" customHeight="1" x14ac:dyDescent="0.2">
      <c r="A6" s="98" t="s">
        <v>33</v>
      </c>
      <c r="B6" s="98"/>
      <c r="C6" s="98"/>
      <c r="D6" s="98"/>
      <c r="E6" s="98"/>
      <c r="F6" s="98"/>
      <c r="G6" s="30" t="s">
        <v>31</v>
      </c>
      <c r="H6" s="48" t="s">
        <v>32</v>
      </c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A7" s="102" t="s">
        <v>34</v>
      </c>
      <c r="B7" s="102"/>
      <c r="C7" s="102"/>
      <c r="D7" s="102"/>
      <c r="E7" s="102"/>
      <c r="F7" s="102"/>
      <c r="G7" s="14">
        <f>+G8+G9</f>
        <v>35779</v>
      </c>
      <c r="H7" s="14">
        <f>+H8+H9</f>
        <v>2475833</v>
      </c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A8" s="102" t="s">
        <v>35</v>
      </c>
      <c r="B8" s="102"/>
      <c r="C8" s="102"/>
      <c r="D8" s="102"/>
      <c r="E8" s="102"/>
      <c r="F8" s="102"/>
      <c r="G8" s="14">
        <f>+M45</f>
        <v>34449</v>
      </c>
      <c r="H8" s="14">
        <v>2280847</v>
      </c>
      <c r="I8" s="4"/>
      <c r="J8" s="4"/>
      <c r="K8" s="4"/>
      <c r="L8" s="4"/>
      <c r="M8" s="4"/>
      <c r="N8" s="4"/>
      <c r="O8" s="4"/>
      <c r="P8" s="4"/>
      <c r="Q8" s="4"/>
    </row>
    <row r="9" spans="1:17" x14ac:dyDescent="0.2">
      <c r="A9" s="102" t="s">
        <v>36</v>
      </c>
      <c r="B9" s="102"/>
      <c r="C9" s="102"/>
      <c r="D9" s="102"/>
      <c r="E9" s="102"/>
      <c r="F9" s="102"/>
      <c r="G9" s="14">
        <f>+M46</f>
        <v>1330</v>
      </c>
      <c r="H9" s="14">
        <v>194986</v>
      </c>
      <c r="I9" s="4"/>
      <c r="J9" s="4"/>
      <c r="K9" s="4"/>
      <c r="L9" s="4"/>
      <c r="M9" s="4"/>
      <c r="N9" s="4"/>
      <c r="O9" s="4"/>
      <c r="P9" s="4"/>
      <c r="Q9" s="4"/>
    </row>
    <row r="10" spans="1:17" x14ac:dyDescent="0.2">
      <c r="A10" s="102" t="s">
        <v>37</v>
      </c>
      <c r="B10" s="102"/>
      <c r="C10" s="102"/>
      <c r="D10" s="102"/>
      <c r="E10" s="102"/>
      <c r="F10" s="102"/>
      <c r="G10" s="15">
        <f>+M23</f>
        <v>0.36534770020468549</v>
      </c>
      <c r="H10" s="16">
        <v>0.55375256258236438</v>
      </c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">
      <c r="A11" s="100" t="s">
        <v>38</v>
      </c>
      <c r="B11" s="100"/>
      <c r="C11" s="100"/>
      <c r="D11" s="100"/>
      <c r="E11" s="100"/>
      <c r="F11" s="100"/>
      <c r="G11" s="17">
        <f>+N31</f>
        <v>0.40767750430466931</v>
      </c>
      <c r="H11" s="17">
        <v>0.43057290197816367</v>
      </c>
      <c r="I11" s="4"/>
      <c r="J11" s="4"/>
      <c r="K11" s="4"/>
      <c r="L11" s="4"/>
      <c r="M11" s="4"/>
      <c r="N11" s="4"/>
      <c r="O11" s="4"/>
      <c r="P11" s="4"/>
      <c r="Q11" s="4"/>
    </row>
    <row r="12" spans="1:17" s="19" customFormat="1" ht="12" x14ac:dyDescent="0.2">
      <c r="A12" s="18" t="s">
        <v>39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19" customFormat="1" ht="12" x14ac:dyDescent="0.2">
      <c r="A13" s="20" t="s">
        <v>130</v>
      </c>
      <c r="B13" s="18"/>
      <c r="C13" s="18"/>
      <c r="D13" s="18"/>
      <c r="E13" s="18"/>
      <c r="F13" s="18"/>
      <c r="G13" s="18"/>
      <c r="H13" s="21"/>
      <c r="I13" s="21"/>
      <c r="J13" s="21"/>
      <c r="K13" s="21"/>
      <c r="L13" s="18"/>
      <c r="M13" s="18"/>
      <c r="N13" s="18"/>
      <c r="O13" s="18"/>
      <c r="P13" s="18"/>
      <c r="Q13" s="18"/>
    </row>
    <row r="14" spans="1:17" s="19" customFormat="1" ht="12" x14ac:dyDescent="0.2">
      <c r="A14" s="22" t="s">
        <v>27</v>
      </c>
      <c r="B14" s="18"/>
      <c r="C14" s="18"/>
      <c r="D14" s="18"/>
      <c r="E14" s="18"/>
      <c r="F14" s="18"/>
      <c r="G14" s="18"/>
      <c r="H14" s="21"/>
      <c r="I14" s="21"/>
      <c r="J14" s="21"/>
      <c r="K14" s="21"/>
      <c r="L14" s="18"/>
      <c r="M14" s="18"/>
      <c r="N14" s="18"/>
      <c r="O14" s="18"/>
      <c r="P14" s="18"/>
      <c r="Q14" s="18"/>
    </row>
    <row r="15" spans="1:17" s="19" customFormat="1" ht="12" x14ac:dyDescent="0.2">
      <c r="A15" s="22" t="s">
        <v>28</v>
      </c>
      <c r="B15" s="18"/>
      <c r="C15" s="18"/>
      <c r="D15" s="18"/>
      <c r="E15" s="18"/>
      <c r="F15" s="18"/>
      <c r="G15" s="18"/>
      <c r="H15" s="21"/>
      <c r="I15" s="21"/>
      <c r="J15" s="21"/>
      <c r="K15" s="21"/>
      <c r="L15" s="18"/>
      <c r="M15" s="18"/>
      <c r="N15" s="18"/>
      <c r="O15" s="18"/>
      <c r="P15" s="18"/>
      <c r="Q15" s="18"/>
    </row>
    <row r="16" spans="1:17" s="19" customFormat="1" ht="12" x14ac:dyDescent="0.2">
      <c r="A16" s="22" t="s">
        <v>29</v>
      </c>
      <c r="B16" s="18"/>
      <c r="C16" s="18"/>
      <c r="D16" s="18"/>
      <c r="E16" s="18"/>
      <c r="F16" s="18"/>
      <c r="G16" s="18"/>
      <c r="H16" s="21"/>
      <c r="I16" s="21"/>
      <c r="J16" s="21"/>
      <c r="K16" s="21"/>
      <c r="L16" s="18"/>
      <c r="M16" s="18"/>
      <c r="N16" s="18"/>
      <c r="O16" s="18"/>
      <c r="P16" s="18"/>
      <c r="Q16" s="18"/>
    </row>
    <row r="17" spans="1:17" s="19" customFormat="1" ht="12" x14ac:dyDescent="0.2">
      <c r="A17" s="22" t="s">
        <v>1</v>
      </c>
      <c r="B17" s="18"/>
      <c r="C17" s="18"/>
      <c r="D17" s="18"/>
      <c r="E17" s="18"/>
      <c r="F17" s="18"/>
      <c r="G17" s="18"/>
      <c r="H17" s="21"/>
      <c r="I17" s="21"/>
      <c r="J17" s="21"/>
      <c r="K17" s="21"/>
      <c r="L17" s="18"/>
      <c r="M17" s="18"/>
      <c r="N17" s="18"/>
      <c r="O17" s="18"/>
      <c r="P17" s="18"/>
      <c r="Q17" s="18"/>
    </row>
    <row r="18" spans="1:17" s="19" customFormat="1" ht="12" x14ac:dyDescent="0.2">
      <c r="A18" s="22" t="s">
        <v>30</v>
      </c>
      <c r="B18" s="18"/>
      <c r="C18" s="18"/>
      <c r="D18" s="18"/>
      <c r="E18" s="18"/>
      <c r="F18" s="18"/>
      <c r="G18" s="18"/>
      <c r="H18" s="21"/>
      <c r="I18" s="21"/>
      <c r="J18" s="21"/>
      <c r="K18" s="21"/>
      <c r="L18" s="18"/>
      <c r="M18" s="18"/>
      <c r="N18" s="18"/>
      <c r="O18" s="18"/>
      <c r="P18" s="18"/>
      <c r="Q18" s="18"/>
    </row>
    <row r="19" spans="1:17" x14ac:dyDescent="0.2">
      <c r="A19" s="7"/>
      <c r="B19" s="4"/>
      <c r="C19" s="4"/>
      <c r="D19" s="4"/>
      <c r="E19" s="4"/>
      <c r="F19" s="4"/>
      <c r="G19" s="4"/>
      <c r="H19" s="8"/>
      <c r="I19" s="8"/>
      <c r="J19" s="8"/>
      <c r="K19" s="8"/>
      <c r="L19" s="4"/>
      <c r="M19" s="4"/>
      <c r="N19" s="4"/>
      <c r="O19" s="4"/>
      <c r="P19" s="4"/>
      <c r="Q19" s="4"/>
    </row>
    <row r="20" spans="1:17" x14ac:dyDescent="0.2">
      <c r="A20" s="4"/>
      <c r="B20" s="4"/>
      <c r="C20" s="4"/>
      <c r="D20" s="4"/>
      <c r="E20" s="4"/>
      <c r="F20" s="4"/>
      <c r="G20" s="4"/>
      <c r="H20" s="8"/>
      <c r="I20" s="8"/>
      <c r="J20" s="8"/>
      <c r="K20" s="8"/>
      <c r="L20" s="4"/>
      <c r="M20" s="4"/>
      <c r="N20" s="4"/>
      <c r="O20" s="4"/>
      <c r="P20" s="4"/>
      <c r="Q20" s="4"/>
    </row>
    <row r="21" spans="1:17" x14ac:dyDescent="0.2">
      <c r="A21" s="2" t="s">
        <v>40</v>
      </c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  <c r="Q21" s="4"/>
    </row>
    <row r="22" spans="1:17" x14ac:dyDescent="0.2">
      <c r="A22" s="98" t="s">
        <v>41</v>
      </c>
      <c r="B22" s="98"/>
      <c r="C22" s="48">
        <v>2013</v>
      </c>
      <c r="D22" s="48">
        <v>2014</v>
      </c>
      <c r="E22" s="48">
        <v>2015</v>
      </c>
      <c r="F22" s="30">
        <v>2016</v>
      </c>
      <c r="G22" s="30">
        <v>2017</v>
      </c>
      <c r="H22" s="30">
        <v>2018</v>
      </c>
      <c r="I22" s="30">
        <v>2019</v>
      </c>
      <c r="J22" s="30">
        <v>2020</v>
      </c>
      <c r="K22" s="30">
        <v>2021</v>
      </c>
      <c r="L22" s="30">
        <v>2022</v>
      </c>
      <c r="M22" s="30">
        <v>2023</v>
      </c>
      <c r="N22" s="4"/>
      <c r="O22" s="4"/>
      <c r="P22" s="4"/>
      <c r="Q22" s="4"/>
    </row>
    <row r="23" spans="1:17" x14ac:dyDescent="0.2">
      <c r="A23" s="99" t="s">
        <v>42</v>
      </c>
      <c r="B23" s="99"/>
      <c r="C23" s="52">
        <v>0.32396415205392737</v>
      </c>
      <c r="D23" s="52">
        <v>0.32509825940482873</v>
      </c>
      <c r="E23" s="52">
        <v>0.34123611095936807</v>
      </c>
      <c r="F23" s="52">
        <v>0.35471989221608935</v>
      </c>
      <c r="G23" s="52">
        <v>0.32859937529046834</v>
      </c>
      <c r="H23" s="53">
        <v>0.32454564040760547</v>
      </c>
      <c r="I23" s="53">
        <v>0.32729429526582554</v>
      </c>
      <c r="J23" s="53">
        <v>0.35789807906016829</v>
      </c>
      <c r="K23" s="53">
        <v>0.3670954308604526</v>
      </c>
      <c r="L23" s="53">
        <v>0.35723583258373459</v>
      </c>
      <c r="M23" s="53">
        <v>0.36534770020468549</v>
      </c>
      <c r="N23" s="4"/>
      <c r="O23" s="4"/>
      <c r="P23" s="4"/>
      <c r="Q23" s="4"/>
    </row>
    <row r="24" spans="1:17" x14ac:dyDescent="0.2">
      <c r="A24" s="100" t="s">
        <v>43</v>
      </c>
      <c r="B24" s="100"/>
      <c r="C24" s="54">
        <v>0.4732688498842243</v>
      </c>
      <c r="D24" s="54">
        <v>0.49821685666746174</v>
      </c>
      <c r="E24" s="54">
        <v>0.51354666444954444</v>
      </c>
      <c r="F24" s="54">
        <v>0.53321755508217517</v>
      </c>
      <c r="G24" s="54">
        <v>0.54433757648875269</v>
      </c>
      <c r="H24" s="17">
        <v>0.53966558986186419</v>
      </c>
      <c r="I24" s="17">
        <v>0.52229075385744661</v>
      </c>
      <c r="J24" s="17">
        <v>0.51582403443732361</v>
      </c>
      <c r="K24" s="17">
        <v>0.53830739141588391</v>
      </c>
      <c r="L24" s="17">
        <v>0.5492454548426865</v>
      </c>
      <c r="M24" s="17">
        <v>0.55375256258236438</v>
      </c>
      <c r="N24" s="4"/>
      <c r="O24" s="4"/>
      <c r="P24" s="4"/>
      <c r="Q24" s="4"/>
    </row>
    <row r="25" spans="1:17" ht="13.5" customHeight="1" x14ac:dyDescent="0.2">
      <c r="A25" s="4" t="s">
        <v>44</v>
      </c>
      <c r="B25" s="4"/>
      <c r="C25" s="10"/>
      <c r="D25" s="10"/>
      <c r="E25" s="10"/>
      <c r="F25" s="10"/>
      <c r="G25" s="10"/>
      <c r="H25" s="11"/>
      <c r="I25" s="11"/>
      <c r="J25" s="11"/>
      <c r="K25" s="11"/>
      <c r="L25" s="4"/>
      <c r="M25" s="4"/>
      <c r="N25" s="4"/>
      <c r="O25" s="4"/>
      <c r="P25" s="4"/>
      <c r="Q25" s="4"/>
    </row>
    <row r="26" spans="1:17" ht="13.5" customHeight="1" x14ac:dyDescent="0.2">
      <c r="A26" s="4" t="s">
        <v>45</v>
      </c>
      <c r="B26" s="4"/>
      <c r="C26" s="4"/>
      <c r="D26" s="4"/>
      <c r="E26" s="4"/>
      <c r="F26" s="4"/>
      <c r="G26" s="4"/>
      <c r="H26" s="12"/>
      <c r="I26" s="12"/>
      <c r="J26" s="12"/>
      <c r="K26" s="12"/>
      <c r="L26" s="4"/>
      <c r="M26" s="4"/>
      <c r="N26" s="4"/>
      <c r="O26" s="4"/>
      <c r="P26" s="4"/>
      <c r="Q26" s="4"/>
    </row>
    <row r="27" spans="1:17" ht="13.5" customHeight="1" x14ac:dyDescent="0.2">
      <c r="A27" s="4" t="s">
        <v>46</v>
      </c>
      <c r="B27" s="4"/>
      <c r="C27" s="4"/>
      <c r="D27" s="4"/>
      <c r="E27" s="4"/>
      <c r="F27" s="4"/>
      <c r="G27" s="4"/>
      <c r="H27" s="12"/>
      <c r="I27" s="12"/>
      <c r="J27" s="12"/>
      <c r="K27" s="12"/>
      <c r="L27" s="4"/>
      <c r="M27" s="4"/>
      <c r="N27" s="4"/>
      <c r="O27" s="4"/>
      <c r="P27" s="4"/>
      <c r="Q27" s="4"/>
    </row>
    <row r="28" spans="1:17" ht="13.5" customHeight="1" x14ac:dyDescent="0.2">
      <c r="A28" s="4"/>
      <c r="B28" s="4"/>
      <c r="C28" s="4"/>
      <c r="D28" s="4"/>
      <c r="E28" s="4"/>
      <c r="F28" s="4"/>
      <c r="G28" s="4"/>
      <c r="H28" s="12"/>
      <c r="I28" s="12"/>
      <c r="J28" s="12"/>
      <c r="K28" s="12"/>
      <c r="L28" s="4"/>
      <c r="M28" s="4"/>
      <c r="N28" s="4"/>
      <c r="O28" s="4"/>
      <c r="P28" s="4"/>
      <c r="Q28" s="4"/>
    </row>
    <row r="29" spans="1:17" x14ac:dyDescent="0.2">
      <c r="A29" s="2" t="s">
        <v>38</v>
      </c>
      <c r="B29" s="4"/>
      <c r="C29" s="4"/>
      <c r="D29" s="4"/>
      <c r="E29" s="4"/>
      <c r="F29" s="4"/>
      <c r="G29" s="4"/>
      <c r="H29" s="4"/>
      <c r="I29" s="4"/>
      <c r="J29" s="4"/>
      <c r="K29" s="9"/>
      <c r="L29" s="4"/>
      <c r="M29" s="4"/>
      <c r="N29" s="4"/>
      <c r="O29" s="4"/>
      <c r="P29" s="4"/>
      <c r="Q29" s="4"/>
    </row>
    <row r="30" spans="1:17" ht="76.5" customHeight="1" x14ac:dyDescent="0.2">
      <c r="A30" s="105" t="s">
        <v>47</v>
      </c>
      <c r="B30" s="105"/>
      <c r="C30" s="51" t="s">
        <v>48</v>
      </c>
      <c r="D30" s="51" t="s">
        <v>49</v>
      </c>
      <c r="E30" s="51" t="s">
        <v>50</v>
      </c>
      <c r="F30" s="51" t="s">
        <v>51</v>
      </c>
      <c r="G30" s="51" t="s">
        <v>52</v>
      </c>
      <c r="H30" s="51" t="s">
        <v>53</v>
      </c>
      <c r="I30" s="51" t="s">
        <v>54</v>
      </c>
      <c r="J30" s="51" t="s">
        <v>55</v>
      </c>
      <c r="K30" s="51" t="s">
        <v>56</v>
      </c>
      <c r="L30" s="51" t="s">
        <v>57</v>
      </c>
      <c r="M30" s="51" t="s">
        <v>58</v>
      </c>
      <c r="N30" s="51" t="s">
        <v>59</v>
      </c>
      <c r="O30" s="4"/>
      <c r="P30" s="4"/>
      <c r="Q30" s="4"/>
    </row>
    <row r="31" spans="1:17" x14ac:dyDescent="0.2">
      <c r="A31" s="104" t="s">
        <v>42</v>
      </c>
      <c r="B31" s="104"/>
      <c r="C31" s="60">
        <v>10572</v>
      </c>
      <c r="D31" s="60">
        <v>3404</v>
      </c>
      <c r="E31" s="61">
        <v>0.32198259553537645</v>
      </c>
      <c r="F31" s="60">
        <v>10111</v>
      </c>
      <c r="G31" s="60">
        <v>3899</v>
      </c>
      <c r="H31" s="61">
        <v>0.38561962219365048</v>
      </c>
      <c r="I31" s="60">
        <v>10092</v>
      </c>
      <c r="J31" s="60">
        <v>3956</v>
      </c>
      <c r="K31" s="62">
        <v>0.39199365834324218</v>
      </c>
      <c r="L31" s="60">
        <v>9873</v>
      </c>
      <c r="M31" s="60">
        <v>4025</v>
      </c>
      <c r="N31" s="61">
        <v>0.40767750430466931</v>
      </c>
      <c r="O31" s="24">
        <v>99999</v>
      </c>
      <c r="P31" s="4"/>
      <c r="Q31" s="4"/>
    </row>
    <row r="32" spans="1:17" ht="13.5" hidden="1" thickBot="1" x14ac:dyDescent="0.25">
      <c r="A32" s="106" t="s">
        <v>43</v>
      </c>
      <c r="B32" s="107"/>
      <c r="C32" s="55">
        <v>476045</v>
      </c>
      <c r="D32" s="56">
        <v>190621</v>
      </c>
      <c r="E32" s="57">
        <v>0.40042643027444885</v>
      </c>
      <c r="F32" s="55">
        <v>476740</v>
      </c>
      <c r="G32" s="56">
        <v>189316</v>
      </c>
      <c r="H32" s="57">
        <v>0.39710534043713552</v>
      </c>
      <c r="I32" s="55">
        <v>503470</v>
      </c>
      <c r="J32" s="56">
        <v>206828</v>
      </c>
      <c r="K32" s="58">
        <v>0.41080501320833418</v>
      </c>
      <c r="L32" s="55">
        <v>496420</v>
      </c>
      <c r="M32" s="56">
        <v>213745</v>
      </c>
      <c r="N32" s="57">
        <v>0.43057290197816367</v>
      </c>
      <c r="O32" s="4"/>
      <c r="P32" s="4"/>
      <c r="Q32" s="4"/>
    </row>
    <row r="33" spans="1:17" x14ac:dyDescent="0.2">
      <c r="A33" s="4" t="s">
        <v>39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idden="1" x14ac:dyDescent="0.2">
      <c r="A34" s="4"/>
      <c r="B34" s="4"/>
      <c r="C34" s="4"/>
      <c r="D34" s="4"/>
      <c r="E34" s="4"/>
      <c r="F34" s="4"/>
      <c r="G34" s="4"/>
      <c r="H34" s="12"/>
      <c r="I34" s="12"/>
      <c r="J34" s="12"/>
      <c r="K34" s="12"/>
      <c r="L34" s="4"/>
      <c r="M34" s="4"/>
      <c r="N34" s="4"/>
      <c r="O34" s="4"/>
      <c r="P34" s="4"/>
      <c r="Q34" s="4"/>
    </row>
    <row r="35" spans="1:17" x14ac:dyDescent="0.2">
      <c r="A35" s="4"/>
      <c r="B35" s="4"/>
      <c r="C35" s="4"/>
      <c r="D35" s="4"/>
      <c r="E35" s="4"/>
      <c r="F35" s="4"/>
      <c r="G35" s="4"/>
      <c r="H35" s="8"/>
      <c r="I35" s="8"/>
      <c r="J35" s="8"/>
      <c r="K35" s="8"/>
      <c r="L35" s="4"/>
      <c r="M35" s="4"/>
      <c r="N35" s="4"/>
      <c r="O35" s="4"/>
      <c r="P35" s="4"/>
      <c r="Q35" s="4"/>
    </row>
    <row r="36" spans="1:17" x14ac:dyDescent="0.2">
      <c r="A36" s="2" t="s">
        <v>60</v>
      </c>
      <c r="B36" s="4"/>
      <c r="C36" s="4"/>
      <c r="D36" s="4"/>
      <c r="E36" s="4"/>
      <c r="F36" s="4"/>
      <c r="G36" s="4"/>
      <c r="H36" s="4"/>
      <c r="I36" s="4"/>
      <c r="J36" s="4"/>
      <c r="K36" s="9"/>
      <c r="L36" s="4"/>
      <c r="M36" s="4"/>
      <c r="N36" s="4"/>
      <c r="O36" s="4"/>
      <c r="P36" s="4"/>
      <c r="Q36" s="4"/>
    </row>
    <row r="37" spans="1:17" x14ac:dyDescent="0.2">
      <c r="A37" s="98" t="s">
        <v>7</v>
      </c>
      <c r="B37" s="98"/>
      <c r="C37" s="48">
        <v>2013</v>
      </c>
      <c r="D37" s="48">
        <v>2014</v>
      </c>
      <c r="E37" s="48">
        <v>2015</v>
      </c>
      <c r="F37" s="48">
        <v>2016</v>
      </c>
      <c r="G37" s="30">
        <v>2017</v>
      </c>
      <c r="H37" s="30">
        <v>2018</v>
      </c>
      <c r="I37" s="30">
        <v>2019</v>
      </c>
      <c r="J37" s="30">
        <v>2020</v>
      </c>
      <c r="K37" s="30">
        <v>2021</v>
      </c>
      <c r="L37" s="30">
        <v>2022</v>
      </c>
      <c r="M37" s="30">
        <v>2023</v>
      </c>
      <c r="N37" s="4"/>
      <c r="O37" s="4"/>
      <c r="P37" s="4"/>
      <c r="Q37" s="4"/>
    </row>
    <row r="38" spans="1:17" x14ac:dyDescent="0.2">
      <c r="A38" s="102" t="s">
        <v>8</v>
      </c>
      <c r="B38" s="102"/>
      <c r="C38" s="14">
        <v>13266</v>
      </c>
      <c r="D38" s="14">
        <v>12285</v>
      </c>
      <c r="E38" s="14">
        <v>13215</v>
      </c>
      <c r="F38" s="14">
        <v>13662</v>
      </c>
      <c r="G38" s="14">
        <v>13926</v>
      </c>
      <c r="H38" s="63">
        <v>14032</v>
      </c>
      <c r="I38" s="63">
        <v>13936</v>
      </c>
      <c r="J38" s="63">
        <v>14715</v>
      </c>
      <c r="K38" s="63">
        <v>16575</v>
      </c>
      <c r="L38" s="63">
        <v>16796</v>
      </c>
      <c r="M38" s="63">
        <v>17498</v>
      </c>
      <c r="N38" s="4"/>
      <c r="O38" s="4"/>
      <c r="P38" s="4"/>
      <c r="Q38" s="4"/>
    </row>
    <row r="39" spans="1:17" x14ac:dyDescent="0.2">
      <c r="A39" s="102" t="s">
        <v>9</v>
      </c>
      <c r="B39" s="102"/>
      <c r="C39" s="14">
        <v>16840</v>
      </c>
      <c r="D39" s="14">
        <v>17977</v>
      </c>
      <c r="E39" s="14">
        <v>18973</v>
      </c>
      <c r="F39" s="14">
        <v>20103</v>
      </c>
      <c r="G39" s="14">
        <v>17430</v>
      </c>
      <c r="H39" s="63">
        <v>17170</v>
      </c>
      <c r="I39" s="63">
        <v>17516</v>
      </c>
      <c r="J39" s="63">
        <v>20089</v>
      </c>
      <c r="K39" s="63">
        <v>19570</v>
      </c>
      <c r="L39" s="63">
        <v>18011</v>
      </c>
      <c r="M39" s="63">
        <v>18281</v>
      </c>
      <c r="N39" s="4"/>
      <c r="O39" s="4"/>
      <c r="P39" s="4"/>
      <c r="Q39" s="4"/>
    </row>
    <row r="40" spans="1:17" x14ac:dyDescent="0.2">
      <c r="A40" s="99" t="s">
        <v>6</v>
      </c>
      <c r="B40" s="99"/>
      <c r="C40" s="59">
        <f>+SUM(C38:C39)</f>
        <v>30106</v>
      </c>
      <c r="D40" s="59">
        <f t="shared" ref="D40:K40" si="0">+SUM(D38:D39)</f>
        <v>30262</v>
      </c>
      <c r="E40" s="59">
        <f t="shared" si="0"/>
        <v>32188</v>
      </c>
      <c r="F40" s="59">
        <f t="shared" si="0"/>
        <v>33765</v>
      </c>
      <c r="G40" s="59">
        <f t="shared" si="0"/>
        <v>31356</v>
      </c>
      <c r="H40" s="64">
        <f t="shared" si="0"/>
        <v>31202</v>
      </c>
      <c r="I40" s="64">
        <f t="shared" si="0"/>
        <v>31452</v>
      </c>
      <c r="J40" s="64">
        <f t="shared" ref="J40" si="1">+SUM(J38:J39)</f>
        <v>34804</v>
      </c>
      <c r="K40" s="64">
        <f t="shared" si="0"/>
        <v>36145</v>
      </c>
      <c r="L40" s="64">
        <f>+SUM(L38:L39)</f>
        <v>34807</v>
      </c>
      <c r="M40" s="64">
        <f>+SUM(M38:M39)</f>
        <v>35779</v>
      </c>
      <c r="N40" s="4"/>
      <c r="O40" s="4"/>
      <c r="P40" s="4"/>
      <c r="Q40" s="4"/>
    </row>
    <row r="41" spans="1:17" x14ac:dyDescent="0.2">
      <c r="A41" s="4" t="s">
        <v>61</v>
      </c>
      <c r="B41" s="4"/>
      <c r="C41" s="4"/>
      <c r="D41" s="4"/>
      <c r="E41" s="4"/>
      <c r="F41" s="4"/>
      <c r="G41" s="4"/>
      <c r="H41" s="65"/>
      <c r="I41" s="65"/>
      <c r="J41" s="65"/>
      <c r="K41" s="65"/>
      <c r="L41" s="4"/>
      <c r="M41" s="4"/>
      <c r="N41" s="4"/>
      <c r="O41" s="4"/>
      <c r="P41" s="4"/>
      <c r="Q41" s="4"/>
    </row>
    <row r="42" spans="1:17" ht="10.5" customHeight="1" x14ac:dyDescent="0.2">
      <c r="A42" s="4"/>
      <c r="B42" s="4"/>
      <c r="C42" s="4"/>
      <c r="D42" s="4"/>
      <c r="E42" s="4"/>
      <c r="F42" s="4"/>
      <c r="G42" s="4"/>
      <c r="H42" s="66"/>
      <c r="I42" s="66"/>
      <c r="J42" s="66"/>
      <c r="K42" s="66"/>
      <c r="L42" s="4"/>
      <c r="M42" s="4"/>
      <c r="N42" s="4"/>
      <c r="O42" s="4"/>
      <c r="P42" s="4"/>
      <c r="Q42" s="4"/>
    </row>
    <row r="43" spans="1:17" x14ac:dyDescent="0.2">
      <c r="A43" s="2" t="s">
        <v>62</v>
      </c>
      <c r="B43" s="4"/>
      <c r="C43" s="4"/>
      <c r="D43" s="4"/>
      <c r="E43" s="4"/>
      <c r="F43" s="4"/>
      <c r="G43" s="4"/>
      <c r="H43" s="4"/>
      <c r="I43" s="4"/>
      <c r="J43" s="4"/>
      <c r="K43" s="67"/>
      <c r="L43" s="4"/>
      <c r="M43" s="4"/>
      <c r="N43" s="4"/>
      <c r="O43" s="4"/>
      <c r="P43" s="4"/>
      <c r="Q43" s="4"/>
    </row>
    <row r="44" spans="1:17" x14ac:dyDescent="0.2">
      <c r="A44" s="98" t="s">
        <v>63</v>
      </c>
      <c r="B44" s="98"/>
      <c r="C44" s="48">
        <v>2013</v>
      </c>
      <c r="D44" s="48">
        <v>2014</v>
      </c>
      <c r="E44" s="48">
        <v>2015</v>
      </c>
      <c r="F44" s="48">
        <v>2016</v>
      </c>
      <c r="G44" s="30">
        <v>2017</v>
      </c>
      <c r="H44" s="30">
        <v>2018</v>
      </c>
      <c r="I44" s="30">
        <v>2019</v>
      </c>
      <c r="J44" s="30">
        <v>2020</v>
      </c>
      <c r="K44" s="30">
        <v>2021</v>
      </c>
      <c r="L44" s="30">
        <v>2022</v>
      </c>
      <c r="M44" s="30">
        <v>2023</v>
      </c>
      <c r="N44" s="4"/>
      <c r="O44" s="4"/>
      <c r="P44" s="4"/>
      <c r="Q44" s="4"/>
    </row>
    <row r="45" spans="1:17" x14ac:dyDescent="0.2">
      <c r="A45" s="102" t="s">
        <v>64</v>
      </c>
      <c r="B45" s="102"/>
      <c r="C45" s="14">
        <f>+SUM(C52:C54)</f>
        <v>29172</v>
      </c>
      <c r="D45" s="14">
        <f t="shared" ref="D45:M45" si="2">+SUM(D52:D54)</f>
        <v>29529</v>
      </c>
      <c r="E45" s="14">
        <f t="shared" si="2"/>
        <v>31233</v>
      </c>
      <c r="F45" s="14">
        <f t="shared" si="2"/>
        <v>32647</v>
      </c>
      <c r="G45" s="14">
        <f t="shared" si="2"/>
        <v>30403</v>
      </c>
      <c r="H45" s="63">
        <f>+SUM(H52:H54)</f>
        <v>30161</v>
      </c>
      <c r="I45" s="63">
        <f t="shared" si="2"/>
        <v>30350</v>
      </c>
      <c r="J45" s="63">
        <f t="shared" si="2"/>
        <v>33816</v>
      </c>
      <c r="K45" s="63">
        <f t="shared" si="2"/>
        <v>34732</v>
      </c>
      <c r="L45" s="63">
        <f t="shared" si="2"/>
        <v>33757</v>
      </c>
      <c r="M45" s="63">
        <f t="shared" si="2"/>
        <v>34449</v>
      </c>
      <c r="N45" s="4"/>
      <c r="O45" s="4"/>
      <c r="P45" s="4"/>
      <c r="Q45" s="4"/>
    </row>
    <row r="46" spans="1:17" x14ac:dyDescent="0.2">
      <c r="A46" s="102" t="s">
        <v>65</v>
      </c>
      <c r="B46" s="102"/>
      <c r="C46" s="14">
        <f>+SUM(C55:C57)</f>
        <v>934</v>
      </c>
      <c r="D46" s="14">
        <f t="shared" ref="D46:M46" si="3">+SUM(D55:D57)</f>
        <v>733</v>
      </c>
      <c r="E46" s="14">
        <f t="shared" si="3"/>
        <v>955</v>
      </c>
      <c r="F46" s="14">
        <f t="shared" si="3"/>
        <v>1118</v>
      </c>
      <c r="G46" s="14">
        <f t="shared" si="3"/>
        <v>953</v>
      </c>
      <c r="H46" s="63">
        <f>+SUM(H55:H57)</f>
        <v>1041</v>
      </c>
      <c r="I46" s="63">
        <f t="shared" si="3"/>
        <v>1102</v>
      </c>
      <c r="J46" s="63">
        <f t="shared" si="3"/>
        <v>988</v>
      </c>
      <c r="K46" s="63">
        <f t="shared" si="3"/>
        <v>1413</v>
      </c>
      <c r="L46" s="63">
        <f t="shared" si="3"/>
        <v>1050</v>
      </c>
      <c r="M46" s="63">
        <f t="shared" si="3"/>
        <v>1330</v>
      </c>
      <c r="N46" s="4"/>
      <c r="O46" s="4"/>
      <c r="P46" s="4"/>
      <c r="Q46" s="4"/>
    </row>
    <row r="47" spans="1:17" x14ac:dyDescent="0.2">
      <c r="A47" s="99" t="s">
        <v>6</v>
      </c>
      <c r="B47" s="99"/>
      <c r="C47" s="59">
        <f>+SUM(C45:C46)</f>
        <v>30106</v>
      </c>
      <c r="D47" s="59">
        <f t="shared" ref="D47:M47" si="4">+SUM(D45:D46)</f>
        <v>30262</v>
      </c>
      <c r="E47" s="59">
        <f t="shared" si="4"/>
        <v>32188</v>
      </c>
      <c r="F47" s="59">
        <f t="shared" si="4"/>
        <v>33765</v>
      </c>
      <c r="G47" s="59">
        <f t="shared" si="4"/>
        <v>31356</v>
      </c>
      <c r="H47" s="64">
        <f t="shared" si="4"/>
        <v>31202</v>
      </c>
      <c r="I47" s="64">
        <f t="shared" si="4"/>
        <v>31452</v>
      </c>
      <c r="J47" s="64">
        <f t="shared" si="4"/>
        <v>34804</v>
      </c>
      <c r="K47" s="64">
        <f t="shared" si="4"/>
        <v>36145</v>
      </c>
      <c r="L47" s="64">
        <f t="shared" si="4"/>
        <v>34807</v>
      </c>
      <c r="M47" s="64">
        <f t="shared" si="4"/>
        <v>35779</v>
      </c>
      <c r="N47" s="4"/>
      <c r="O47" s="4"/>
      <c r="P47" s="4"/>
      <c r="Q47" s="4"/>
    </row>
    <row r="48" spans="1:17" x14ac:dyDescent="0.2">
      <c r="A48" s="4" t="s">
        <v>61</v>
      </c>
      <c r="B48" s="4"/>
      <c r="C48" s="4"/>
      <c r="D48" s="4"/>
      <c r="E48" s="4"/>
      <c r="F48" s="4"/>
      <c r="G48" s="4"/>
      <c r="H48" s="65"/>
      <c r="I48" s="65"/>
      <c r="J48" s="65"/>
      <c r="K48" s="65"/>
      <c r="L48" s="4"/>
      <c r="M48" s="4"/>
      <c r="N48" s="4"/>
      <c r="O48" s="4"/>
      <c r="P48" s="4"/>
      <c r="Q48" s="4"/>
    </row>
    <row r="49" spans="1:17" ht="10.5" customHeight="1" x14ac:dyDescent="0.2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">
      <c r="A50" s="2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">
      <c r="A51" s="98" t="s">
        <v>10</v>
      </c>
      <c r="B51" s="98"/>
      <c r="C51" s="48">
        <v>2013</v>
      </c>
      <c r="D51" s="48">
        <v>2014</v>
      </c>
      <c r="E51" s="48">
        <v>2015</v>
      </c>
      <c r="F51" s="48">
        <v>2016</v>
      </c>
      <c r="G51" s="30">
        <v>2017</v>
      </c>
      <c r="H51" s="30">
        <v>2018</v>
      </c>
      <c r="I51" s="30">
        <v>2019</v>
      </c>
      <c r="J51" s="30">
        <v>2020</v>
      </c>
      <c r="K51" s="30">
        <v>2021</v>
      </c>
      <c r="L51" s="30">
        <v>2022</v>
      </c>
      <c r="M51" s="30">
        <v>2023</v>
      </c>
      <c r="N51" s="4"/>
      <c r="O51" s="4"/>
      <c r="P51" s="4"/>
      <c r="Q51" s="4"/>
    </row>
    <row r="52" spans="1:17" x14ac:dyDescent="0.2">
      <c r="A52" s="102" t="s">
        <v>11</v>
      </c>
      <c r="B52" s="102"/>
      <c r="C52" s="14">
        <v>762</v>
      </c>
      <c r="D52" s="14">
        <v>1410</v>
      </c>
      <c r="E52" s="14">
        <v>1149</v>
      </c>
      <c r="F52" s="14">
        <v>1123</v>
      </c>
      <c r="G52" s="14">
        <v>725</v>
      </c>
      <c r="H52" s="63">
        <v>700</v>
      </c>
      <c r="I52" s="63">
        <v>1010</v>
      </c>
      <c r="J52" s="63">
        <v>965</v>
      </c>
      <c r="K52" s="63">
        <v>939</v>
      </c>
      <c r="L52" s="63">
        <v>525</v>
      </c>
      <c r="M52" s="63">
        <v>833</v>
      </c>
      <c r="N52" s="4"/>
      <c r="O52" s="4"/>
      <c r="P52" s="4"/>
      <c r="Q52" s="4"/>
    </row>
    <row r="53" spans="1:17" x14ac:dyDescent="0.2">
      <c r="A53" s="102" t="s">
        <v>12</v>
      </c>
      <c r="B53" s="102"/>
      <c r="C53" s="14">
        <v>5387</v>
      </c>
      <c r="D53" s="14">
        <v>4956</v>
      </c>
      <c r="E53" s="14">
        <v>6106</v>
      </c>
      <c r="F53" s="14">
        <v>5947</v>
      </c>
      <c r="G53" s="14">
        <v>5954</v>
      </c>
      <c r="H53" s="63">
        <v>5695</v>
      </c>
      <c r="I53" s="63">
        <v>5342</v>
      </c>
      <c r="J53" s="63">
        <v>5320</v>
      </c>
      <c r="K53" s="63">
        <v>5262</v>
      </c>
      <c r="L53" s="63">
        <v>5143</v>
      </c>
      <c r="M53" s="63">
        <v>4481</v>
      </c>
      <c r="N53" s="4"/>
      <c r="O53" s="4"/>
      <c r="P53" s="4"/>
      <c r="Q53" s="4"/>
    </row>
    <row r="54" spans="1:17" x14ac:dyDescent="0.2">
      <c r="A54" s="102" t="s">
        <v>13</v>
      </c>
      <c r="B54" s="102"/>
      <c r="C54" s="14">
        <v>23023</v>
      </c>
      <c r="D54" s="14">
        <v>23163</v>
      </c>
      <c r="E54" s="14">
        <v>23978</v>
      </c>
      <c r="F54" s="14">
        <v>25577</v>
      </c>
      <c r="G54" s="14">
        <v>23724</v>
      </c>
      <c r="H54" s="63">
        <v>23766</v>
      </c>
      <c r="I54" s="63">
        <v>23998</v>
      </c>
      <c r="J54" s="63">
        <v>27531</v>
      </c>
      <c r="K54" s="63">
        <v>28531</v>
      </c>
      <c r="L54" s="63">
        <v>28089</v>
      </c>
      <c r="M54" s="63">
        <v>29135</v>
      </c>
      <c r="N54" s="4"/>
      <c r="O54" s="4"/>
      <c r="P54" s="4"/>
      <c r="Q54" s="4"/>
    </row>
    <row r="55" spans="1:17" x14ac:dyDescent="0.2">
      <c r="A55" s="102" t="s">
        <v>14</v>
      </c>
      <c r="B55" s="102"/>
      <c r="C55" s="14">
        <v>844</v>
      </c>
      <c r="D55" s="14">
        <v>560</v>
      </c>
      <c r="E55" s="14">
        <v>778</v>
      </c>
      <c r="F55" s="14">
        <v>947</v>
      </c>
      <c r="G55" s="14">
        <v>655</v>
      </c>
      <c r="H55" s="63">
        <v>740</v>
      </c>
      <c r="I55" s="63">
        <v>877</v>
      </c>
      <c r="J55" s="63">
        <v>776</v>
      </c>
      <c r="K55" s="63">
        <v>1126</v>
      </c>
      <c r="L55" s="63">
        <v>754</v>
      </c>
      <c r="M55" s="63">
        <v>980</v>
      </c>
      <c r="N55" s="4"/>
      <c r="O55" s="4"/>
      <c r="P55" s="4"/>
      <c r="Q55" s="4"/>
    </row>
    <row r="56" spans="1:17" x14ac:dyDescent="0.2">
      <c r="A56" s="102" t="s">
        <v>15</v>
      </c>
      <c r="B56" s="102"/>
      <c r="C56" s="14">
        <v>90</v>
      </c>
      <c r="D56" s="14">
        <v>173</v>
      </c>
      <c r="E56" s="14">
        <v>177</v>
      </c>
      <c r="F56" s="14">
        <v>171</v>
      </c>
      <c r="G56" s="14">
        <v>298</v>
      </c>
      <c r="H56" s="63">
        <v>301</v>
      </c>
      <c r="I56" s="63">
        <v>217</v>
      </c>
      <c r="J56" s="63">
        <v>200</v>
      </c>
      <c r="K56" s="63">
        <v>278</v>
      </c>
      <c r="L56" s="63">
        <v>285</v>
      </c>
      <c r="M56" s="63">
        <v>349</v>
      </c>
      <c r="N56" s="4"/>
      <c r="O56" s="4"/>
      <c r="P56" s="4"/>
      <c r="Q56" s="4"/>
    </row>
    <row r="57" spans="1:17" x14ac:dyDescent="0.2">
      <c r="A57" s="102" t="s">
        <v>16</v>
      </c>
      <c r="B57" s="102"/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63">
        <v>0</v>
      </c>
      <c r="I57" s="63">
        <v>8</v>
      </c>
      <c r="J57" s="63">
        <v>12</v>
      </c>
      <c r="K57" s="63">
        <v>9</v>
      </c>
      <c r="L57" s="63">
        <v>11</v>
      </c>
      <c r="M57" s="63">
        <v>1</v>
      </c>
      <c r="N57" s="4"/>
      <c r="O57" s="4"/>
      <c r="P57" s="4"/>
      <c r="Q57" s="4"/>
    </row>
    <row r="58" spans="1:17" x14ac:dyDescent="0.2">
      <c r="A58" s="99" t="s">
        <v>6</v>
      </c>
      <c r="B58" s="99"/>
      <c r="C58" s="59">
        <f>+SUM(C52:C57)</f>
        <v>30106</v>
      </c>
      <c r="D58" s="59">
        <f>+SUM(D52:D57)</f>
        <v>30262</v>
      </c>
      <c r="E58" s="59">
        <f t="shared" ref="E58:M58" si="5">+SUM(E52:E57)</f>
        <v>32188</v>
      </c>
      <c r="F58" s="59">
        <f t="shared" si="5"/>
        <v>33765</v>
      </c>
      <c r="G58" s="59">
        <f>+SUM(G52:G57)</f>
        <v>31356</v>
      </c>
      <c r="H58" s="64">
        <f>+SUM(H52:H57)</f>
        <v>31202</v>
      </c>
      <c r="I58" s="64">
        <f t="shared" si="5"/>
        <v>31452</v>
      </c>
      <c r="J58" s="64">
        <f t="shared" si="5"/>
        <v>34804</v>
      </c>
      <c r="K58" s="64">
        <f t="shared" si="5"/>
        <v>36145</v>
      </c>
      <c r="L58" s="64">
        <f t="shared" si="5"/>
        <v>34807</v>
      </c>
      <c r="M58" s="64">
        <f t="shared" si="5"/>
        <v>35779</v>
      </c>
      <c r="N58" s="4"/>
      <c r="O58" s="4"/>
      <c r="P58" s="4"/>
      <c r="Q58" s="4"/>
    </row>
    <row r="59" spans="1:17" x14ac:dyDescent="0.2">
      <c r="A59" s="4" t="s">
        <v>61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s="69" customFormat="1" ht="24" customHeight="1" x14ac:dyDescent="0.25">
      <c r="A60" s="68" t="s">
        <v>67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spans="1:17" x14ac:dyDescent="0.2">
      <c r="A61" s="2" t="s">
        <v>68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98" t="s">
        <v>69</v>
      </c>
      <c r="B62" s="98"/>
      <c r="C62" s="48">
        <v>2013</v>
      </c>
      <c r="D62" s="48">
        <v>2014</v>
      </c>
      <c r="E62" s="48">
        <v>2015</v>
      </c>
      <c r="F62" s="48">
        <v>2016</v>
      </c>
      <c r="G62" s="30">
        <v>2017</v>
      </c>
      <c r="H62" s="30">
        <v>2018</v>
      </c>
      <c r="I62" s="30">
        <v>2019</v>
      </c>
      <c r="J62" s="30">
        <v>2020</v>
      </c>
      <c r="K62" s="30">
        <v>2021</v>
      </c>
      <c r="L62" s="30">
        <v>2022</v>
      </c>
      <c r="M62" s="30">
        <v>2023</v>
      </c>
      <c r="N62" s="4"/>
      <c r="O62" s="4"/>
      <c r="P62" s="4"/>
      <c r="Q62" s="4"/>
    </row>
    <row r="63" spans="1:17" x14ac:dyDescent="0.2">
      <c r="A63" s="102" t="s">
        <v>70</v>
      </c>
      <c r="B63" s="102"/>
      <c r="C63" s="14">
        <v>1526</v>
      </c>
      <c r="D63" s="14">
        <v>1358</v>
      </c>
      <c r="E63" s="14">
        <v>1625</v>
      </c>
      <c r="F63" s="14">
        <v>1708</v>
      </c>
      <c r="G63" s="14">
        <v>1992</v>
      </c>
      <c r="H63" s="63">
        <v>2275</v>
      </c>
      <c r="I63" s="63">
        <v>2314</v>
      </c>
      <c r="J63" s="63">
        <v>2194</v>
      </c>
      <c r="K63" s="63">
        <v>2045</v>
      </c>
      <c r="L63" s="63">
        <v>2096</v>
      </c>
      <c r="M63" s="63">
        <v>2104</v>
      </c>
      <c r="N63" s="4"/>
      <c r="O63" s="4"/>
      <c r="P63" s="4"/>
      <c r="Q63" s="4"/>
    </row>
    <row r="64" spans="1:17" x14ac:dyDescent="0.2">
      <c r="A64" s="102" t="s">
        <v>71</v>
      </c>
      <c r="B64" s="102"/>
      <c r="C64" s="14">
        <v>326</v>
      </c>
      <c r="D64" s="14">
        <v>299</v>
      </c>
      <c r="E64" s="14">
        <v>337</v>
      </c>
      <c r="F64" s="14">
        <v>257</v>
      </c>
      <c r="G64" s="14">
        <v>236</v>
      </c>
      <c r="H64" s="63">
        <v>182</v>
      </c>
      <c r="I64" s="63">
        <v>209</v>
      </c>
      <c r="J64" s="63">
        <v>317</v>
      </c>
      <c r="K64" s="63">
        <v>374</v>
      </c>
      <c r="L64" s="63">
        <v>441</v>
      </c>
      <c r="M64" s="63">
        <v>569</v>
      </c>
      <c r="N64" s="4"/>
      <c r="O64" s="4"/>
      <c r="P64" s="4"/>
      <c r="Q64" s="4"/>
    </row>
    <row r="65" spans="1:17" x14ac:dyDescent="0.2">
      <c r="A65" s="102" t="s">
        <v>72</v>
      </c>
      <c r="B65" s="102"/>
      <c r="C65" s="14">
        <v>2339</v>
      </c>
      <c r="D65" s="14">
        <v>2082</v>
      </c>
      <c r="E65" s="14">
        <v>1993</v>
      </c>
      <c r="F65" s="14">
        <v>2219</v>
      </c>
      <c r="G65" s="14">
        <v>1818</v>
      </c>
      <c r="H65" s="63">
        <v>1734</v>
      </c>
      <c r="I65" s="63">
        <v>1669</v>
      </c>
      <c r="J65" s="63">
        <v>1893</v>
      </c>
      <c r="K65" s="63">
        <v>2142</v>
      </c>
      <c r="L65" s="63">
        <v>2195</v>
      </c>
      <c r="M65" s="63">
        <v>2370</v>
      </c>
      <c r="N65" s="4"/>
      <c r="O65" s="4"/>
      <c r="P65" s="4"/>
      <c r="Q65" s="4"/>
    </row>
    <row r="66" spans="1:17" x14ac:dyDescent="0.2">
      <c r="A66" s="102" t="s">
        <v>73</v>
      </c>
      <c r="B66" s="102"/>
      <c r="C66" s="14">
        <v>2322</v>
      </c>
      <c r="D66" s="14">
        <v>1792</v>
      </c>
      <c r="E66" s="14">
        <v>2169</v>
      </c>
      <c r="F66" s="14">
        <v>2259</v>
      </c>
      <c r="G66" s="14">
        <v>2404</v>
      </c>
      <c r="H66" s="63">
        <v>2607</v>
      </c>
      <c r="I66" s="63">
        <v>2639</v>
      </c>
      <c r="J66" s="63">
        <v>2906</v>
      </c>
      <c r="K66" s="63">
        <v>2975</v>
      </c>
      <c r="L66" s="63">
        <v>3071</v>
      </c>
      <c r="M66" s="63">
        <v>2671</v>
      </c>
      <c r="N66" s="4"/>
      <c r="O66" s="4"/>
      <c r="P66" s="4"/>
      <c r="Q66" s="4"/>
    </row>
    <row r="67" spans="1:17" x14ac:dyDescent="0.2">
      <c r="A67" s="102" t="s">
        <v>74</v>
      </c>
      <c r="B67" s="102"/>
      <c r="C67" s="14">
        <v>3912</v>
      </c>
      <c r="D67" s="14">
        <v>4531</v>
      </c>
      <c r="E67" s="14">
        <v>4156</v>
      </c>
      <c r="F67" s="14">
        <v>4677</v>
      </c>
      <c r="G67" s="14">
        <v>4708</v>
      </c>
      <c r="H67" s="63">
        <v>5260</v>
      </c>
      <c r="I67" s="63">
        <v>5578</v>
      </c>
      <c r="J67" s="63">
        <v>6099</v>
      </c>
      <c r="K67" s="63">
        <v>6619</v>
      </c>
      <c r="L67" s="63">
        <v>6129</v>
      </c>
      <c r="M67" s="63">
        <v>6235</v>
      </c>
      <c r="N67" s="4"/>
      <c r="O67" s="4"/>
      <c r="P67" s="4"/>
      <c r="Q67" s="4"/>
    </row>
    <row r="68" spans="1:17" x14ac:dyDescent="0.2">
      <c r="A68" s="102" t="s">
        <v>75</v>
      </c>
      <c r="B68" s="102"/>
      <c r="C68" s="14">
        <v>9906</v>
      </c>
      <c r="D68" s="14">
        <v>9734</v>
      </c>
      <c r="E68" s="14">
        <v>9854</v>
      </c>
      <c r="F68" s="14">
        <v>10317</v>
      </c>
      <c r="G68" s="14">
        <v>8216</v>
      </c>
      <c r="H68" s="63">
        <v>8018</v>
      </c>
      <c r="I68" s="63">
        <v>8383</v>
      </c>
      <c r="J68" s="63">
        <v>11123</v>
      </c>
      <c r="K68" s="63">
        <v>11530</v>
      </c>
      <c r="L68" s="63">
        <v>10056</v>
      </c>
      <c r="M68" s="63">
        <v>10562</v>
      </c>
      <c r="N68" s="4"/>
      <c r="O68" s="4"/>
      <c r="P68" s="4"/>
      <c r="Q68" s="4"/>
    </row>
    <row r="69" spans="1:17" x14ac:dyDescent="0.2">
      <c r="A69" s="102" t="s">
        <v>76</v>
      </c>
      <c r="B69" s="102"/>
      <c r="C69" s="14">
        <v>9180</v>
      </c>
      <c r="D69" s="14">
        <v>9838</v>
      </c>
      <c r="E69" s="14">
        <v>11377</v>
      </c>
      <c r="F69" s="14">
        <v>11562</v>
      </c>
      <c r="G69" s="14">
        <v>11164</v>
      </c>
      <c r="H69" s="63">
        <v>10642</v>
      </c>
      <c r="I69" s="63">
        <v>10213</v>
      </c>
      <c r="J69" s="63">
        <v>9778</v>
      </c>
      <c r="K69" s="63">
        <v>9613</v>
      </c>
      <c r="L69" s="63">
        <v>9534</v>
      </c>
      <c r="M69" s="63">
        <v>9292</v>
      </c>
      <c r="N69" s="4"/>
      <c r="O69" s="4"/>
      <c r="P69" s="4"/>
      <c r="Q69" s="4"/>
    </row>
    <row r="70" spans="1:17" x14ac:dyDescent="0.2">
      <c r="A70" s="102" t="s">
        <v>77</v>
      </c>
      <c r="B70" s="102"/>
      <c r="C70" s="14">
        <v>595</v>
      </c>
      <c r="D70" s="14">
        <v>628</v>
      </c>
      <c r="E70" s="14">
        <v>677</v>
      </c>
      <c r="F70" s="14">
        <v>766</v>
      </c>
      <c r="G70" s="14">
        <v>818</v>
      </c>
      <c r="H70" s="63">
        <v>484</v>
      </c>
      <c r="I70" s="63">
        <v>447</v>
      </c>
      <c r="J70" s="63">
        <v>445</v>
      </c>
      <c r="K70" s="63">
        <v>487</v>
      </c>
      <c r="L70" s="63">
        <v>491</v>
      </c>
      <c r="M70" s="63">
        <v>504</v>
      </c>
      <c r="N70" s="4"/>
      <c r="O70" s="4"/>
      <c r="P70" s="4"/>
      <c r="Q70" s="4"/>
    </row>
    <row r="71" spans="1:17" x14ac:dyDescent="0.2">
      <c r="A71" s="102" t="s">
        <v>78</v>
      </c>
      <c r="B71" s="102"/>
      <c r="C71" s="14" t="s">
        <v>79</v>
      </c>
      <c r="D71" s="14" t="s">
        <v>79</v>
      </c>
      <c r="E71" s="14" t="s">
        <v>79</v>
      </c>
      <c r="F71" s="14" t="s">
        <v>79</v>
      </c>
      <c r="G71" s="14" t="s">
        <v>79</v>
      </c>
      <c r="H71" s="63" t="s">
        <v>79</v>
      </c>
      <c r="I71" s="63" t="s">
        <v>79</v>
      </c>
      <c r="J71" s="63">
        <v>49</v>
      </c>
      <c r="K71" s="63">
        <v>360</v>
      </c>
      <c r="L71" s="63">
        <v>794</v>
      </c>
      <c r="M71" s="63">
        <v>1472</v>
      </c>
      <c r="N71" s="4"/>
      <c r="O71" s="4"/>
      <c r="P71" s="4"/>
      <c r="Q71" s="4"/>
    </row>
    <row r="72" spans="1:17" x14ac:dyDescent="0.2">
      <c r="A72" s="99" t="s">
        <v>6</v>
      </c>
      <c r="B72" s="99"/>
      <c r="C72" s="59">
        <f>+SUM(C63:C71)</f>
        <v>30106</v>
      </c>
      <c r="D72" s="59">
        <f t="shared" ref="D72:L72" si="6">+SUM(D63:D71)</f>
        <v>30262</v>
      </c>
      <c r="E72" s="59">
        <f t="shared" si="6"/>
        <v>32188</v>
      </c>
      <c r="F72" s="59">
        <f t="shared" si="6"/>
        <v>33765</v>
      </c>
      <c r="G72" s="59">
        <f t="shared" si="6"/>
        <v>31356</v>
      </c>
      <c r="H72" s="64">
        <f t="shared" si="6"/>
        <v>31202</v>
      </c>
      <c r="I72" s="64">
        <f t="shared" si="6"/>
        <v>31452</v>
      </c>
      <c r="J72" s="64">
        <f t="shared" si="6"/>
        <v>34804</v>
      </c>
      <c r="K72" s="64">
        <f t="shared" si="6"/>
        <v>36145</v>
      </c>
      <c r="L72" s="64">
        <f t="shared" si="6"/>
        <v>34807</v>
      </c>
      <c r="M72" s="64">
        <f>+SUM(M63:M71)</f>
        <v>35779</v>
      </c>
      <c r="N72" s="4"/>
      <c r="O72" s="4"/>
      <c r="P72" s="4"/>
      <c r="Q72" s="4"/>
    </row>
    <row r="73" spans="1:17" x14ac:dyDescent="0.2">
      <c r="A73" s="4" t="s">
        <v>61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2" t="s">
        <v>80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9" t="s">
        <v>81</v>
      </c>
      <c r="B76" s="49"/>
      <c r="C76" s="49"/>
      <c r="D76" s="49"/>
      <c r="E76" s="49"/>
      <c r="F76" s="30">
        <v>2016</v>
      </c>
      <c r="G76" s="30">
        <v>2017</v>
      </c>
      <c r="H76" s="30">
        <v>2018</v>
      </c>
      <c r="I76" s="30">
        <v>2019</v>
      </c>
      <c r="J76" s="30">
        <v>2020</v>
      </c>
      <c r="K76" s="30">
        <v>2021</v>
      </c>
      <c r="L76" s="30">
        <v>2022</v>
      </c>
      <c r="M76" s="30">
        <v>2023</v>
      </c>
      <c r="N76" s="4"/>
      <c r="O76" s="4"/>
      <c r="P76" s="4"/>
      <c r="Q76" s="4"/>
    </row>
    <row r="77" spans="1:17" x14ac:dyDescent="0.2">
      <c r="A77" s="4" t="s">
        <v>82</v>
      </c>
      <c r="B77" s="4"/>
      <c r="C77" s="4"/>
      <c r="D77" s="4"/>
      <c r="E77" s="4"/>
      <c r="F77" s="63" t="s">
        <v>79</v>
      </c>
      <c r="G77" s="63" t="s">
        <v>79</v>
      </c>
      <c r="H77" s="63" t="s">
        <v>79</v>
      </c>
      <c r="I77" s="63" t="s">
        <v>79</v>
      </c>
      <c r="J77" s="63" t="s">
        <v>79</v>
      </c>
      <c r="K77" s="63" t="s">
        <v>79</v>
      </c>
      <c r="L77" s="63" t="s">
        <v>79</v>
      </c>
      <c r="M77" s="63" t="s">
        <v>79</v>
      </c>
      <c r="N77" s="24">
        <v>99999</v>
      </c>
      <c r="O77" s="4"/>
      <c r="P77" s="4"/>
      <c r="Q77" s="4"/>
    </row>
    <row r="78" spans="1:17" x14ac:dyDescent="0.2">
      <c r="A78" s="4" t="s">
        <v>22</v>
      </c>
      <c r="B78" s="4"/>
      <c r="C78" s="4"/>
      <c r="D78" s="4"/>
      <c r="E78" s="4"/>
      <c r="F78" s="63">
        <v>2289</v>
      </c>
      <c r="G78" s="63">
        <v>1882</v>
      </c>
      <c r="H78" s="63">
        <v>1734</v>
      </c>
      <c r="I78" s="63">
        <v>1660</v>
      </c>
      <c r="J78" s="63">
        <v>1888</v>
      </c>
      <c r="K78" s="63">
        <v>2123</v>
      </c>
      <c r="L78" s="63">
        <v>2229</v>
      </c>
      <c r="M78" s="63">
        <v>2461</v>
      </c>
      <c r="N78" s="24">
        <v>99999</v>
      </c>
      <c r="O78" s="4"/>
      <c r="P78" s="4"/>
      <c r="Q78" s="4"/>
    </row>
    <row r="79" spans="1:17" x14ac:dyDescent="0.2">
      <c r="A79" s="4" t="s">
        <v>19</v>
      </c>
      <c r="B79" s="4"/>
      <c r="C79" s="4"/>
      <c r="D79" s="4"/>
      <c r="E79" s="4"/>
      <c r="F79" s="63">
        <v>437</v>
      </c>
      <c r="G79" s="63">
        <v>172</v>
      </c>
      <c r="H79" s="63">
        <v>367</v>
      </c>
      <c r="I79" s="63">
        <v>498</v>
      </c>
      <c r="J79" s="63">
        <v>611</v>
      </c>
      <c r="K79" s="63">
        <v>455</v>
      </c>
      <c r="L79" s="63">
        <v>492</v>
      </c>
      <c r="M79" s="63">
        <v>615</v>
      </c>
      <c r="N79" s="24">
        <v>99999</v>
      </c>
      <c r="O79" s="4"/>
      <c r="P79" s="4"/>
      <c r="Q79" s="4"/>
    </row>
    <row r="80" spans="1:17" x14ac:dyDescent="0.2">
      <c r="A80" s="7" t="s">
        <v>21</v>
      </c>
      <c r="B80" s="7"/>
      <c r="C80" s="7"/>
      <c r="D80" s="7"/>
      <c r="E80" s="7"/>
      <c r="F80" s="63">
        <v>2692</v>
      </c>
      <c r="G80" s="63">
        <v>2967</v>
      </c>
      <c r="H80" s="63">
        <v>3051</v>
      </c>
      <c r="I80" s="63">
        <v>3227</v>
      </c>
      <c r="J80" s="63">
        <v>3425</v>
      </c>
      <c r="K80" s="63">
        <v>3790</v>
      </c>
      <c r="L80" s="63">
        <v>3960</v>
      </c>
      <c r="M80" s="63">
        <v>3954</v>
      </c>
      <c r="N80" s="24">
        <v>99999</v>
      </c>
      <c r="O80" s="4"/>
      <c r="P80" s="4"/>
      <c r="Q80" s="4"/>
    </row>
    <row r="81" spans="1:17" x14ac:dyDescent="0.2">
      <c r="A81" s="7" t="s">
        <v>17</v>
      </c>
      <c r="B81" s="7"/>
      <c r="C81" s="7"/>
      <c r="D81" s="7"/>
      <c r="E81" s="7"/>
      <c r="F81" s="63">
        <v>12739</v>
      </c>
      <c r="G81" s="63">
        <v>10571</v>
      </c>
      <c r="H81" s="63">
        <v>10630</v>
      </c>
      <c r="I81" s="63">
        <v>11190</v>
      </c>
      <c r="J81" s="63">
        <v>14066</v>
      </c>
      <c r="K81" s="63">
        <v>14644</v>
      </c>
      <c r="L81" s="63">
        <v>12908</v>
      </c>
      <c r="M81" s="63">
        <v>12918</v>
      </c>
      <c r="N81" s="24">
        <v>99999</v>
      </c>
      <c r="O81" s="4"/>
      <c r="P81" s="4"/>
      <c r="Q81" s="4"/>
    </row>
    <row r="82" spans="1:17" x14ac:dyDescent="0.2">
      <c r="A82" s="7" t="s">
        <v>20</v>
      </c>
      <c r="B82" s="7"/>
      <c r="C82" s="7"/>
      <c r="D82" s="7"/>
      <c r="E82" s="7"/>
      <c r="F82" s="63">
        <v>1563</v>
      </c>
      <c r="G82" s="63">
        <v>1443</v>
      </c>
      <c r="H82" s="63">
        <v>1196</v>
      </c>
      <c r="I82" s="63">
        <v>905</v>
      </c>
      <c r="J82" s="63">
        <v>768</v>
      </c>
      <c r="K82" s="63">
        <v>821</v>
      </c>
      <c r="L82" s="63">
        <v>750</v>
      </c>
      <c r="M82" s="63">
        <v>738</v>
      </c>
      <c r="N82" s="24">
        <v>99999</v>
      </c>
      <c r="O82" s="4"/>
      <c r="P82" s="4"/>
      <c r="Q82" s="4"/>
    </row>
    <row r="83" spans="1:17" x14ac:dyDescent="0.2">
      <c r="A83" s="7" t="s">
        <v>26</v>
      </c>
      <c r="B83" s="7"/>
      <c r="C83" s="7"/>
      <c r="D83" s="7"/>
      <c r="E83" s="7"/>
      <c r="F83" s="63">
        <v>619</v>
      </c>
      <c r="G83" s="63">
        <v>602</v>
      </c>
      <c r="H83" s="63">
        <v>583</v>
      </c>
      <c r="I83" s="63">
        <v>608</v>
      </c>
      <c r="J83" s="63">
        <v>559</v>
      </c>
      <c r="K83" s="63">
        <v>528</v>
      </c>
      <c r="L83" s="63">
        <v>731</v>
      </c>
      <c r="M83" s="63">
        <v>806</v>
      </c>
      <c r="N83" s="24">
        <v>99999</v>
      </c>
      <c r="O83" s="4"/>
      <c r="P83" s="4"/>
      <c r="Q83" s="4"/>
    </row>
    <row r="84" spans="1:17" x14ac:dyDescent="0.2">
      <c r="A84" s="4" t="s">
        <v>23</v>
      </c>
      <c r="B84" s="4"/>
      <c r="C84" s="4"/>
      <c r="D84" s="4"/>
      <c r="E84" s="4"/>
      <c r="F84" s="63">
        <v>9461</v>
      </c>
      <c r="G84" s="63">
        <v>9153</v>
      </c>
      <c r="H84" s="63">
        <v>8474</v>
      </c>
      <c r="I84" s="63">
        <v>7940</v>
      </c>
      <c r="J84" s="63">
        <v>7637</v>
      </c>
      <c r="K84" s="63">
        <v>7272</v>
      </c>
      <c r="L84" s="63">
        <v>7162</v>
      </c>
      <c r="M84" s="63">
        <v>7195</v>
      </c>
      <c r="N84" s="24">
        <v>99999</v>
      </c>
      <c r="O84" s="4"/>
      <c r="P84" s="4"/>
      <c r="Q84" s="4"/>
    </row>
    <row r="85" spans="1:17" x14ac:dyDescent="0.2">
      <c r="A85" s="4" t="s">
        <v>18</v>
      </c>
      <c r="B85" s="4"/>
      <c r="C85" s="4"/>
      <c r="D85" s="4"/>
      <c r="E85" s="4"/>
      <c r="F85" s="63">
        <v>2181</v>
      </c>
      <c r="G85" s="63">
        <v>2495</v>
      </c>
      <c r="H85" s="63">
        <v>2795</v>
      </c>
      <c r="I85" s="63">
        <v>2983</v>
      </c>
      <c r="J85" s="63">
        <v>2778</v>
      </c>
      <c r="K85" s="63">
        <v>3274</v>
      </c>
      <c r="L85" s="63">
        <v>3528</v>
      </c>
      <c r="M85" s="63">
        <v>3536</v>
      </c>
      <c r="N85" s="24">
        <v>99999</v>
      </c>
      <c r="O85" s="4"/>
      <c r="P85" s="4"/>
      <c r="Q85" s="4"/>
    </row>
    <row r="86" spans="1:17" x14ac:dyDescent="0.2">
      <c r="A86" s="4" t="s">
        <v>24</v>
      </c>
      <c r="B86" s="4"/>
      <c r="C86" s="4"/>
      <c r="D86" s="4"/>
      <c r="E86" s="4"/>
      <c r="F86" s="63">
        <v>1636</v>
      </c>
      <c r="G86" s="63">
        <v>1862</v>
      </c>
      <c r="H86" s="63">
        <v>2053</v>
      </c>
      <c r="I86" s="63">
        <v>2111</v>
      </c>
      <c r="J86" s="63">
        <v>2231</v>
      </c>
      <c r="K86" s="63">
        <v>2293</v>
      </c>
      <c r="L86" s="63">
        <v>2429</v>
      </c>
      <c r="M86" s="63">
        <v>2664</v>
      </c>
      <c r="N86" s="24">
        <v>99999</v>
      </c>
      <c r="O86" s="4"/>
      <c r="P86" s="4"/>
      <c r="Q86" s="4"/>
    </row>
    <row r="87" spans="1:17" ht="17.25" customHeight="1" x14ac:dyDescent="0.2">
      <c r="A87" s="4" t="s">
        <v>25</v>
      </c>
      <c r="B87" s="4"/>
      <c r="C87" s="4"/>
      <c r="D87" s="4"/>
      <c r="E87" s="4"/>
      <c r="F87" s="63">
        <v>148</v>
      </c>
      <c r="G87" s="63">
        <v>209</v>
      </c>
      <c r="H87" s="63">
        <v>319</v>
      </c>
      <c r="I87" s="63">
        <v>330</v>
      </c>
      <c r="J87" s="63">
        <v>792</v>
      </c>
      <c r="K87" s="63">
        <v>945</v>
      </c>
      <c r="L87" s="63">
        <v>618</v>
      </c>
      <c r="M87" s="63">
        <v>892</v>
      </c>
      <c r="N87" s="24">
        <v>99999</v>
      </c>
      <c r="O87" s="4"/>
      <c r="P87" s="4"/>
      <c r="Q87" s="4"/>
    </row>
    <row r="88" spans="1:17" x14ac:dyDescent="0.2">
      <c r="A88" s="4" t="s">
        <v>0</v>
      </c>
      <c r="B88" s="4"/>
      <c r="C88" s="4"/>
      <c r="D88" s="4"/>
      <c r="E88" s="4"/>
      <c r="F88" s="63" t="s">
        <v>79</v>
      </c>
      <c r="G88" s="63" t="s">
        <v>79</v>
      </c>
      <c r="H88" s="63" t="s">
        <v>79</v>
      </c>
      <c r="I88" s="63" t="s">
        <v>79</v>
      </c>
      <c r="J88" s="63">
        <v>49</v>
      </c>
      <c r="K88" s="63" t="s">
        <v>79</v>
      </c>
      <c r="L88" s="63" t="s">
        <v>79</v>
      </c>
      <c r="M88" s="63" t="s">
        <v>79</v>
      </c>
      <c r="N88" s="24">
        <v>99999</v>
      </c>
      <c r="O88" s="4"/>
      <c r="P88" s="4"/>
      <c r="Q88" s="4"/>
    </row>
    <row r="89" spans="1:17" x14ac:dyDescent="0.2">
      <c r="A89" s="49" t="s">
        <v>6</v>
      </c>
      <c r="B89" s="49"/>
      <c r="C89" s="49"/>
      <c r="D89" s="49"/>
      <c r="E89" s="49"/>
      <c r="F89" s="70">
        <f t="shared" ref="F89:M89" si="7">+SUM(F77:F88)</f>
        <v>33765</v>
      </c>
      <c r="G89" s="70">
        <f t="shared" si="7"/>
        <v>31356</v>
      </c>
      <c r="H89" s="70">
        <f t="shared" si="7"/>
        <v>31202</v>
      </c>
      <c r="I89" s="70">
        <f t="shared" si="7"/>
        <v>31452</v>
      </c>
      <c r="J89" s="70">
        <f t="shared" si="7"/>
        <v>34804</v>
      </c>
      <c r="K89" s="70">
        <f t="shared" si="7"/>
        <v>36145</v>
      </c>
      <c r="L89" s="70">
        <f t="shared" si="7"/>
        <v>34807</v>
      </c>
      <c r="M89" s="70">
        <f t="shared" si="7"/>
        <v>35779</v>
      </c>
      <c r="N89" s="4"/>
      <c r="O89" s="4"/>
      <c r="P89" s="4"/>
      <c r="Q89" s="4"/>
    </row>
    <row r="90" spans="1:17" x14ac:dyDescent="0.2">
      <c r="A90" s="4" t="s">
        <v>61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29.25" customHeight="1" x14ac:dyDescent="0.2">
      <c r="A91" s="101" t="s">
        <v>83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2" t="s">
        <v>84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98" t="s">
        <v>85</v>
      </c>
      <c r="B94" s="98"/>
      <c r="C94" s="48">
        <v>2013</v>
      </c>
      <c r="D94" s="48">
        <v>2014</v>
      </c>
      <c r="E94" s="48">
        <v>2015</v>
      </c>
      <c r="F94" s="48">
        <v>2016</v>
      </c>
      <c r="G94" s="30">
        <v>2017</v>
      </c>
      <c r="H94" s="30">
        <v>2018</v>
      </c>
      <c r="I94" s="30">
        <v>2019</v>
      </c>
      <c r="J94" s="30">
        <v>2020</v>
      </c>
      <c r="K94" s="30">
        <v>2021</v>
      </c>
      <c r="L94" s="30">
        <v>2022</v>
      </c>
      <c r="M94" s="30">
        <v>2023</v>
      </c>
      <c r="N94" s="4"/>
      <c r="O94" s="4"/>
      <c r="P94" s="4"/>
      <c r="Q94" s="4"/>
    </row>
    <row r="95" spans="1:17" x14ac:dyDescent="0.2">
      <c r="A95" s="102" t="s">
        <v>86</v>
      </c>
      <c r="B95" s="102"/>
      <c r="C95" s="14">
        <v>22503</v>
      </c>
      <c r="D95" s="14">
        <v>23674</v>
      </c>
      <c r="E95" s="14">
        <v>25762</v>
      </c>
      <c r="F95" s="14">
        <v>26831</v>
      </c>
      <c r="G95" s="14">
        <v>25710</v>
      </c>
      <c r="H95" s="63">
        <v>25522</v>
      </c>
      <c r="I95" s="63">
        <v>25260</v>
      </c>
      <c r="J95" s="63">
        <v>26003</v>
      </c>
      <c r="K95" s="63">
        <v>26185</v>
      </c>
      <c r="L95" s="63">
        <v>24058</v>
      </c>
      <c r="M95" s="63">
        <v>24537</v>
      </c>
      <c r="N95" s="4"/>
      <c r="O95" s="4"/>
      <c r="P95" s="4"/>
      <c r="Q95" s="4"/>
    </row>
    <row r="96" spans="1:17" x14ac:dyDescent="0.2">
      <c r="A96" s="102" t="s">
        <v>87</v>
      </c>
      <c r="B96" s="102"/>
      <c r="C96" s="14">
        <v>7525</v>
      </c>
      <c r="D96" s="14">
        <v>6498</v>
      </c>
      <c r="E96" s="14">
        <v>6303</v>
      </c>
      <c r="F96" s="14">
        <v>6513</v>
      </c>
      <c r="G96" s="14">
        <v>5024</v>
      </c>
      <c r="H96" s="63">
        <v>4928</v>
      </c>
      <c r="I96" s="63">
        <v>5032</v>
      </c>
      <c r="J96" s="63">
        <v>7109</v>
      </c>
      <c r="K96" s="63">
        <v>7576</v>
      </c>
      <c r="L96" s="63">
        <v>6233</v>
      </c>
      <c r="M96" s="63">
        <v>5815</v>
      </c>
      <c r="N96" s="4"/>
      <c r="O96" s="4"/>
      <c r="P96" s="4"/>
      <c r="Q96" s="4"/>
    </row>
    <row r="97" spans="1:17" x14ac:dyDescent="0.2">
      <c r="A97" s="102" t="s">
        <v>88</v>
      </c>
      <c r="B97" s="102"/>
      <c r="C97" s="14">
        <v>78</v>
      </c>
      <c r="D97" s="14">
        <v>90</v>
      </c>
      <c r="E97" s="14">
        <v>123</v>
      </c>
      <c r="F97" s="14">
        <v>421</v>
      </c>
      <c r="G97" s="14">
        <v>622</v>
      </c>
      <c r="H97" s="63">
        <v>752</v>
      </c>
      <c r="I97" s="63">
        <v>1160</v>
      </c>
      <c r="J97" s="63">
        <v>1692</v>
      </c>
      <c r="K97" s="63">
        <v>2384</v>
      </c>
      <c r="L97" s="63">
        <v>3788</v>
      </c>
      <c r="M97" s="63">
        <v>4573</v>
      </c>
      <c r="N97" s="4"/>
      <c r="O97" s="4"/>
      <c r="P97" s="4"/>
      <c r="Q97" s="4"/>
    </row>
    <row r="98" spans="1:17" x14ac:dyDescent="0.2">
      <c r="A98" s="102" t="s">
        <v>89</v>
      </c>
      <c r="B98" s="102"/>
      <c r="C98" s="14" t="s">
        <v>79</v>
      </c>
      <c r="D98" s="14" t="s">
        <v>79</v>
      </c>
      <c r="E98" s="14" t="s">
        <v>79</v>
      </c>
      <c r="F98" s="14" t="s">
        <v>79</v>
      </c>
      <c r="G98" s="14" t="s">
        <v>79</v>
      </c>
      <c r="H98" s="63" t="s">
        <v>79</v>
      </c>
      <c r="I98" s="63" t="s">
        <v>79</v>
      </c>
      <c r="J98" s="63" t="s">
        <v>79</v>
      </c>
      <c r="K98" s="63">
        <v>0</v>
      </c>
      <c r="L98" s="63" t="s">
        <v>79</v>
      </c>
      <c r="M98" s="63" t="s">
        <v>79</v>
      </c>
      <c r="N98" s="4"/>
      <c r="O98" s="4"/>
      <c r="P98" s="4"/>
      <c r="Q98" s="4"/>
    </row>
    <row r="99" spans="1:17" x14ac:dyDescent="0.2">
      <c r="A99" s="7" t="s">
        <v>90</v>
      </c>
      <c r="B99" s="7"/>
      <c r="C99" s="14" t="s">
        <v>79</v>
      </c>
      <c r="D99" s="14" t="s">
        <v>79</v>
      </c>
      <c r="E99" s="14" t="s">
        <v>79</v>
      </c>
      <c r="F99" s="14" t="s">
        <v>79</v>
      </c>
      <c r="G99" s="14" t="s">
        <v>79</v>
      </c>
      <c r="H99" s="63" t="s">
        <v>79</v>
      </c>
      <c r="I99" s="63" t="s">
        <v>79</v>
      </c>
      <c r="J99" s="63" t="s">
        <v>79</v>
      </c>
      <c r="K99" s="63" t="s">
        <v>79</v>
      </c>
      <c r="L99" s="63">
        <v>728</v>
      </c>
      <c r="M99" s="63">
        <v>854</v>
      </c>
      <c r="N99" s="4"/>
      <c r="O99" s="4"/>
      <c r="P99" s="4"/>
      <c r="Q99" s="4"/>
    </row>
    <row r="100" spans="1:17" x14ac:dyDescent="0.2">
      <c r="A100" s="104" t="s">
        <v>6</v>
      </c>
      <c r="B100" s="104"/>
      <c r="C100" s="60">
        <f>+SUM(C95:C99)</f>
        <v>30106</v>
      </c>
      <c r="D100" s="60">
        <f t="shared" ref="D100:M100" si="8">+SUM(D95:D99)</f>
        <v>30262</v>
      </c>
      <c r="E100" s="60">
        <f t="shared" si="8"/>
        <v>32188</v>
      </c>
      <c r="F100" s="60">
        <f t="shared" si="8"/>
        <v>33765</v>
      </c>
      <c r="G100" s="60">
        <f t="shared" si="8"/>
        <v>31356</v>
      </c>
      <c r="H100" s="60">
        <f t="shared" si="8"/>
        <v>31202</v>
      </c>
      <c r="I100" s="60">
        <f t="shared" si="8"/>
        <v>31452</v>
      </c>
      <c r="J100" s="60">
        <f t="shared" si="8"/>
        <v>34804</v>
      </c>
      <c r="K100" s="60">
        <f t="shared" si="8"/>
        <v>36145</v>
      </c>
      <c r="L100" s="60">
        <f t="shared" si="8"/>
        <v>34807</v>
      </c>
      <c r="M100" s="60">
        <f t="shared" si="8"/>
        <v>35779</v>
      </c>
      <c r="N100" s="4"/>
      <c r="O100" s="4"/>
      <c r="P100" s="4"/>
      <c r="Q100" s="4"/>
    </row>
    <row r="101" spans="1:17" x14ac:dyDescent="0.2">
      <c r="A101" s="4" t="s">
        <v>61</v>
      </c>
      <c r="B101" s="4"/>
      <c r="C101" s="4"/>
      <c r="D101" s="4"/>
      <c r="E101" s="4"/>
      <c r="F101" s="4"/>
      <c r="G101" s="4"/>
      <c r="H101" s="65"/>
      <c r="I101" s="65"/>
      <c r="J101" s="65"/>
      <c r="K101" s="4"/>
      <c r="L101" s="4"/>
      <c r="M101" s="4"/>
      <c r="N101" s="4"/>
      <c r="O101" s="4"/>
      <c r="P101" s="4"/>
      <c r="Q101" s="4"/>
    </row>
    <row r="102" spans="1:17" x14ac:dyDescent="0.2">
      <c r="A102" s="4" t="s">
        <v>91</v>
      </c>
      <c r="B102" s="4"/>
      <c r="C102" s="4"/>
      <c r="D102" s="4"/>
      <c r="E102" s="4"/>
      <c r="F102" s="4"/>
      <c r="G102" s="4"/>
      <c r="H102" s="65"/>
      <c r="I102" s="65"/>
      <c r="J102" s="65"/>
      <c r="K102" s="4"/>
      <c r="L102" s="4"/>
      <c r="M102" s="4"/>
      <c r="N102" s="4"/>
      <c r="O102" s="4"/>
      <c r="P102" s="4"/>
      <c r="Q102" s="4"/>
    </row>
    <row r="103" spans="1:17" ht="15" customHeight="1" x14ac:dyDescent="0.2">
      <c r="A103" s="2"/>
      <c r="B103" s="4"/>
      <c r="C103" s="4"/>
      <c r="D103" s="4"/>
      <c r="E103" s="4"/>
      <c r="F103" s="4"/>
      <c r="G103" s="4"/>
      <c r="H103" s="4"/>
      <c r="I103" s="71"/>
      <c r="J103" s="71"/>
      <c r="K103" s="4"/>
      <c r="L103" s="4"/>
      <c r="M103" s="4"/>
      <c r="N103" s="4"/>
      <c r="O103" s="4"/>
      <c r="P103" s="4"/>
      <c r="Q103" s="4"/>
    </row>
    <row r="104" spans="1:17" x14ac:dyDescent="0.2">
      <c r="A104" s="2" t="s">
        <v>92</v>
      </c>
      <c r="B104" s="4"/>
      <c r="C104" s="4"/>
      <c r="D104" s="4"/>
      <c r="E104" s="4"/>
      <c r="F104" s="4"/>
      <c r="G104" s="4"/>
      <c r="H104" s="4"/>
      <c r="I104" s="4"/>
      <c r="J104" s="4"/>
      <c r="K104" s="67"/>
      <c r="L104" s="4"/>
      <c r="M104" s="4"/>
      <c r="N104" s="4"/>
      <c r="O104" s="4"/>
      <c r="P104" s="4"/>
      <c r="Q104" s="4"/>
    </row>
    <row r="105" spans="1:17" x14ac:dyDescent="0.2">
      <c r="A105" s="98" t="s">
        <v>2</v>
      </c>
      <c r="B105" s="98"/>
      <c r="C105" s="48">
        <v>2013</v>
      </c>
      <c r="D105" s="48">
        <v>2014</v>
      </c>
      <c r="E105" s="48">
        <v>2015</v>
      </c>
      <c r="F105" s="48">
        <v>2016</v>
      </c>
      <c r="G105" s="30">
        <v>2017</v>
      </c>
      <c r="H105" s="30">
        <v>2018</v>
      </c>
      <c r="I105" s="30">
        <v>2019</v>
      </c>
      <c r="J105" s="30">
        <v>2020</v>
      </c>
      <c r="K105" s="30">
        <v>2021</v>
      </c>
      <c r="L105" s="30">
        <v>2022</v>
      </c>
      <c r="M105" s="30">
        <v>2023</v>
      </c>
      <c r="N105" s="4"/>
      <c r="O105" s="4"/>
      <c r="P105" s="4"/>
      <c r="Q105" s="4"/>
    </row>
    <row r="106" spans="1:17" x14ac:dyDescent="0.2">
      <c r="A106" s="102" t="s">
        <v>4</v>
      </c>
      <c r="B106" s="102"/>
      <c r="C106" s="14">
        <v>13701</v>
      </c>
      <c r="D106" s="14">
        <v>13973</v>
      </c>
      <c r="E106" s="14">
        <v>14633</v>
      </c>
      <c r="F106" s="14">
        <v>15609</v>
      </c>
      <c r="G106" s="14">
        <v>14662</v>
      </c>
      <c r="H106" s="63">
        <v>14690</v>
      </c>
      <c r="I106" s="63">
        <v>14801</v>
      </c>
      <c r="J106" s="63">
        <v>15626</v>
      </c>
      <c r="K106" s="63">
        <v>16188</v>
      </c>
      <c r="L106" s="63">
        <v>15208</v>
      </c>
      <c r="M106" s="63">
        <v>15861</v>
      </c>
      <c r="N106" s="4"/>
      <c r="O106" s="4"/>
      <c r="P106" s="4"/>
      <c r="Q106" s="4"/>
    </row>
    <row r="107" spans="1:17" x14ac:dyDescent="0.2">
      <c r="A107" s="102" t="s">
        <v>5</v>
      </c>
      <c r="B107" s="102"/>
      <c r="C107" s="14">
        <v>16405</v>
      </c>
      <c r="D107" s="14">
        <v>16289</v>
      </c>
      <c r="E107" s="14">
        <v>17555</v>
      </c>
      <c r="F107" s="14">
        <v>18156</v>
      </c>
      <c r="G107" s="14">
        <v>16694</v>
      </c>
      <c r="H107" s="63">
        <v>16512</v>
      </c>
      <c r="I107" s="63">
        <v>16651</v>
      </c>
      <c r="J107" s="63">
        <v>19178</v>
      </c>
      <c r="K107" s="63">
        <v>19957</v>
      </c>
      <c r="L107" s="63">
        <v>19599</v>
      </c>
      <c r="M107" s="63">
        <v>19918</v>
      </c>
      <c r="N107" s="4"/>
      <c r="O107" s="4"/>
      <c r="P107" s="4"/>
      <c r="Q107" s="4"/>
    </row>
    <row r="108" spans="1:17" x14ac:dyDescent="0.2">
      <c r="A108" s="102" t="s">
        <v>93</v>
      </c>
      <c r="B108" s="102"/>
      <c r="C108" s="14" t="s">
        <v>79</v>
      </c>
      <c r="D108" s="14" t="s">
        <v>79</v>
      </c>
      <c r="E108" s="14" t="s">
        <v>79</v>
      </c>
      <c r="F108" s="14" t="s">
        <v>79</v>
      </c>
      <c r="G108" s="14" t="s">
        <v>79</v>
      </c>
      <c r="H108" s="63" t="s">
        <v>79</v>
      </c>
      <c r="I108" s="63" t="s">
        <v>79</v>
      </c>
      <c r="J108" s="63" t="s">
        <v>79</v>
      </c>
      <c r="K108" s="63" t="s">
        <v>79</v>
      </c>
      <c r="L108" s="63" t="s">
        <v>79</v>
      </c>
      <c r="M108" s="63" t="s">
        <v>79</v>
      </c>
      <c r="N108" s="4"/>
      <c r="O108" s="4"/>
      <c r="P108" s="4"/>
      <c r="Q108" s="4"/>
    </row>
    <row r="109" spans="1:17" x14ac:dyDescent="0.2">
      <c r="A109" s="104" t="s">
        <v>6</v>
      </c>
      <c r="B109" s="104"/>
      <c r="C109" s="60">
        <f>+SUM(C106:C108)</f>
        <v>30106</v>
      </c>
      <c r="D109" s="60">
        <f t="shared" ref="D109:L109" si="9">+SUM(D106:D108)</f>
        <v>30262</v>
      </c>
      <c r="E109" s="60">
        <f t="shared" si="9"/>
        <v>32188</v>
      </c>
      <c r="F109" s="60">
        <f t="shared" si="9"/>
        <v>33765</v>
      </c>
      <c r="G109" s="60">
        <f t="shared" si="9"/>
        <v>31356</v>
      </c>
      <c r="H109" s="70">
        <f t="shared" si="9"/>
        <v>31202</v>
      </c>
      <c r="I109" s="70">
        <f t="shared" si="9"/>
        <v>31452</v>
      </c>
      <c r="J109" s="70">
        <f t="shared" si="9"/>
        <v>34804</v>
      </c>
      <c r="K109" s="70">
        <f t="shared" si="9"/>
        <v>36145</v>
      </c>
      <c r="L109" s="70">
        <f t="shared" si="9"/>
        <v>34807</v>
      </c>
      <c r="M109" s="70">
        <f>+SUM(M106:M108)</f>
        <v>35779</v>
      </c>
      <c r="N109" s="4"/>
      <c r="O109" s="4"/>
      <c r="P109" s="4"/>
      <c r="Q109" s="4"/>
    </row>
    <row r="110" spans="1:17" x14ac:dyDescent="0.2">
      <c r="A110" s="4" t="s">
        <v>61</v>
      </c>
      <c r="B110" s="4"/>
      <c r="C110" s="4"/>
      <c r="D110" s="4"/>
      <c r="E110" s="4"/>
      <c r="F110" s="4"/>
      <c r="G110" s="4"/>
      <c r="H110" s="65"/>
      <c r="I110" s="65"/>
      <c r="J110" s="65"/>
      <c r="K110" s="65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2" t="s">
        <v>94</v>
      </c>
      <c r="B112" s="4"/>
      <c r="C112" s="4"/>
      <c r="D112" s="4"/>
      <c r="E112" s="4"/>
      <c r="F112" s="4"/>
      <c r="G112" s="2" t="s">
        <v>95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98" t="s">
        <v>10</v>
      </c>
      <c r="B113" s="98"/>
      <c r="C113" s="48" t="s">
        <v>96</v>
      </c>
      <c r="D113" s="48" t="s">
        <v>97</v>
      </c>
      <c r="E113" s="48" t="s">
        <v>3</v>
      </c>
      <c r="F113" s="80"/>
      <c r="G113" s="98" t="s">
        <v>98</v>
      </c>
      <c r="H113" s="98"/>
      <c r="I113" s="48" t="s">
        <v>99</v>
      </c>
      <c r="K113" s="4"/>
      <c r="L113" s="4"/>
      <c r="M113" s="4"/>
      <c r="N113" s="4"/>
      <c r="O113" s="4"/>
      <c r="P113" s="4"/>
      <c r="Q113" s="4"/>
    </row>
    <row r="114" spans="1:17" x14ac:dyDescent="0.2">
      <c r="A114" s="102" t="s">
        <v>11</v>
      </c>
      <c r="B114" s="102"/>
      <c r="C114" s="14">
        <f t="shared" ref="C114:C119" si="10">+M52</f>
        <v>833</v>
      </c>
      <c r="D114" s="14">
        <v>643</v>
      </c>
      <c r="E114" s="15">
        <f>+IF(OR(C114=0,C114="-"),"",(D114/C114))</f>
        <v>0.77190876350540216</v>
      </c>
      <c r="F114" s="4"/>
      <c r="G114" s="102" t="s">
        <v>11</v>
      </c>
      <c r="H114" s="102"/>
      <c r="I114" s="14">
        <v>10</v>
      </c>
      <c r="K114" s="4"/>
      <c r="L114" s="4"/>
      <c r="M114" s="4"/>
      <c r="N114" s="4"/>
      <c r="O114" s="4"/>
      <c r="P114" s="4"/>
      <c r="Q114" s="4"/>
    </row>
    <row r="115" spans="1:17" x14ac:dyDescent="0.2">
      <c r="A115" s="102" t="s">
        <v>12</v>
      </c>
      <c r="B115" s="102"/>
      <c r="C115" s="14">
        <f t="shared" si="10"/>
        <v>4481</v>
      </c>
      <c r="D115" s="14">
        <v>742</v>
      </c>
      <c r="E115" s="15">
        <f t="shared" ref="E115:E119" si="11">+IF(OR(C115=0,C115="-"),"",(D115/C115))</f>
        <v>0.16558803838428923</v>
      </c>
      <c r="F115" s="4"/>
      <c r="G115" s="102" t="s">
        <v>12</v>
      </c>
      <c r="H115" s="102"/>
      <c r="I115" s="14">
        <v>69</v>
      </c>
      <c r="K115" s="4"/>
      <c r="L115" s="4"/>
      <c r="M115" s="4"/>
      <c r="N115" s="4"/>
      <c r="O115" s="4"/>
      <c r="P115" s="4"/>
      <c r="Q115" s="4"/>
    </row>
    <row r="116" spans="1:17" x14ac:dyDescent="0.2">
      <c r="A116" s="102" t="s">
        <v>13</v>
      </c>
      <c r="B116" s="102"/>
      <c r="C116" s="14">
        <f t="shared" si="10"/>
        <v>29135</v>
      </c>
      <c r="D116" s="14">
        <v>20543</v>
      </c>
      <c r="E116" s="15">
        <f t="shared" si="11"/>
        <v>0.70509696241633779</v>
      </c>
      <c r="F116" s="4"/>
      <c r="G116" s="102" t="s">
        <v>13</v>
      </c>
      <c r="H116" s="102"/>
      <c r="I116" s="14">
        <v>145</v>
      </c>
      <c r="K116" s="4"/>
      <c r="L116" s="4"/>
      <c r="M116" s="4"/>
      <c r="N116" s="4"/>
      <c r="O116" s="4"/>
      <c r="P116" s="4"/>
      <c r="Q116" s="4"/>
    </row>
    <row r="117" spans="1:17" x14ac:dyDescent="0.2">
      <c r="A117" s="102" t="s">
        <v>14</v>
      </c>
      <c r="B117" s="102"/>
      <c r="C117" s="14">
        <f t="shared" si="10"/>
        <v>980</v>
      </c>
      <c r="D117" s="14">
        <v>715</v>
      </c>
      <c r="E117" s="15">
        <f t="shared" si="11"/>
        <v>0.72959183673469385</v>
      </c>
      <c r="F117" s="4"/>
      <c r="G117" s="102" t="s">
        <v>14</v>
      </c>
      <c r="H117" s="102"/>
      <c r="I117" s="14">
        <v>54</v>
      </c>
      <c r="K117" s="4"/>
      <c r="L117" s="4"/>
      <c r="M117" s="4"/>
      <c r="N117" s="4"/>
      <c r="O117" s="4"/>
      <c r="P117" s="4"/>
      <c r="Q117" s="4"/>
    </row>
    <row r="118" spans="1:17" x14ac:dyDescent="0.2">
      <c r="A118" s="102" t="s">
        <v>15</v>
      </c>
      <c r="B118" s="102"/>
      <c r="C118" s="14">
        <f t="shared" si="10"/>
        <v>349</v>
      </c>
      <c r="D118" s="14">
        <v>347</v>
      </c>
      <c r="E118" s="15">
        <f t="shared" si="11"/>
        <v>0.99426934097421205</v>
      </c>
      <c r="F118" s="4"/>
      <c r="G118" s="102" t="s">
        <v>15</v>
      </c>
      <c r="H118" s="102"/>
      <c r="I118" s="14">
        <v>31</v>
      </c>
      <c r="K118" s="4"/>
      <c r="L118" s="4"/>
      <c r="M118" s="4"/>
      <c r="N118" s="4"/>
      <c r="O118" s="4"/>
      <c r="P118" s="4"/>
      <c r="Q118" s="4"/>
    </row>
    <row r="119" spans="1:17" x14ac:dyDescent="0.2">
      <c r="A119" s="102" t="s">
        <v>16</v>
      </c>
      <c r="B119" s="102"/>
      <c r="C119" s="14">
        <f t="shared" si="10"/>
        <v>1</v>
      </c>
      <c r="D119" s="14">
        <v>1</v>
      </c>
      <c r="E119" s="15">
        <f t="shared" si="11"/>
        <v>1</v>
      </c>
      <c r="F119" s="4"/>
      <c r="G119" s="102" t="s">
        <v>16</v>
      </c>
      <c r="H119" s="102"/>
      <c r="I119" s="14">
        <v>1</v>
      </c>
      <c r="K119" s="4"/>
      <c r="L119" s="4"/>
      <c r="M119" s="4"/>
      <c r="N119" s="4"/>
      <c r="O119" s="4"/>
      <c r="P119" s="4"/>
      <c r="Q119" s="4"/>
    </row>
    <row r="120" spans="1:17" x14ac:dyDescent="0.2">
      <c r="A120" s="104" t="s">
        <v>6</v>
      </c>
      <c r="B120" s="104"/>
      <c r="C120" s="60">
        <f>+SUM(C114:C119)</f>
        <v>35779</v>
      </c>
      <c r="D120" s="60">
        <f>+SUM(D114:D119)</f>
        <v>22991</v>
      </c>
      <c r="E120" s="81">
        <f t="shared" ref="E120" si="12">+IF(C120=0,"",(D120/C120))</f>
        <v>0.64258363844713384</v>
      </c>
      <c r="F120" s="80"/>
      <c r="G120" s="104" t="s">
        <v>6</v>
      </c>
      <c r="H120" s="104"/>
      <c r="I120" s="60">
        <f>+SUM(I114:I119)</f>
        <v>310</v>
      </c>
      <c r="K120" s="4"/>
      <c r="L120" s="4"/>
      <c r="M120" s="4"/>
      <c r="N120" s="4"/>
      <c r="O120" s="4"/>
      <c r="P120" s="4"/>
      <c r="Q120" s="4"/>
    </row>
    <row r="121" spans="1:17" ht="15.75" customHeight="1" x14ac:dyDescent="0.2">
      <c r="A121" s="4" t="s">
        <v>100</v>
      </c>
      <c r="B121" s="4"/>
      <c r="C121" s="4"/>
      <c r="D121" s="4"/>
      <c r="E121" s="4"/>
      <c r="F121" s="4"/>
      <c r="G121" s="4" t="s">
        <v>61</v>
      </c>
      <c r="H121" s="4"/>
      <c r="I121" s="4"/>
      <c r="K121" s="4"/>
      <c r="L121" s="4"/>
      <c r="M121" s="4"/>
      <c r="N121" s="4"/>
      <c r="O121" s="4"/>
      <c r="P121" s="4"/>
      <c r="Q121" s="4"/>
    </row>
    <row r="122" spans="1:17" ht="14.2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2" t="s">
        <v>101</v>
      </c>
      <c r="B123" s="4"/>
      <c r="C123" s="4"/>
      <c r="D123" s="4"/>
      <c r="E123" s="4"/>
      <c r="F123" s="4"/>
      <c r="G123" s="4"/>
      <c r="H123" s="4"/>
      <c r="I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9" t="s">
        <v>102</v>
      </c>
      <c r="B124" s="49"/>
      <c r="C124" s="48">
        <v>2013</v>
      </c>
      <c r="D124" s="48">
        <v>2014</v>
      </c>
      <c r="E124" s="48">
        <v>2015</v>
      </c>
      <c r="F124" s="48">
        <v>2016</v>
      </c>
      <c r="G124" s="30">
        <v>2017</v>
      </c>
      <c r="H124" s="30">
        <v>2018</v>
      </c>
      <c r="I124" s="30">
        <v>2019</v>
      </c>
      <c r="J124" s="30">
        <v>2020</v>
      </c>
      <c r="K124" s="30">
        <v>2021</v>
      </c>
      <c r="L124" s="30">
        <v>2022</v>
      </c>
      <c r="M124" s="30">
        <v>2023</v>
      </c>
      <c r="N124" s="4"/>
      <c r="O124" s="4"/>
      <c r="P124" s="4"/>
      <c r="Q124" s="4"/>
    </row>
    <row r="125" spans="1:17" x14ac:dyDescent="0.2">
      <c r="A125" s="102" t="s">
        <v>11</v>
      </c>
      <c r="B125" s="102"/>
      <c r="C125" s="14">
        <v>335</v>
      </c>
      <c r="D125" s="14">
        <v>597</v>
      </c>
      <c r="E125" s="14">
        <v>282</v>
      </c>
      <c r="F125" s="14">
        <v>484</v>
      </c>
      <c r="G125" s="63">
        <v>237</v>
      </c>
      <c r="H125" s="63">
        <v>374</v>
      </c>
      <c r="I125" s="63">
        <v>548</v>
      </c>
      <c r="J125" s="63">
        <v>173</v>
      </c>
      <c r="K125" s="63">
        <v>641</v>
      </c>
      <c r="L125" s="63">
        <v>306</v>
      </c>
      <c r="M125" s="63">
        <v>465</v>
      </c>
      <c r="N125" s="4"/>
      <c r="O125" s="4"/>
      <c r="P125" s="4"/>
      <c r="Q125" s="4"/>
    </row>
    <row r="126" spans="1:17" x14ac:dyDescent="0.2">
      <c r="A126" s="102" t="s">
        <v>12</v>
      </c>
      <c r="B126" s="102"/>
      <c r="C126" s="14">
        <v>391</v>
      </c>
      <c r="D126" s="14">
        <v>879</v>
      </c>
      <c r="E126" s="14">
        <v>1410</v>
      </c>
      <c r="F126" s="14">
        <v>1320</v>
      </c>
      <c r="G126" s="63">
        <v>1225</v>
      </c>
      <c r="H126" s="63">
        <v>1158</v>
      </c>
      <c r="I126" s="63">
        <v>352</v>
      </c>
      <c r="J126" s="63">
        <v>1402</v>
      </c>
      <c r="K126" s="63">
        <v>1734</v>
      </c>
      <c r="L126" s="63">
        <v>748</v>
      </c>
      <c r="M126" s="63">
        <v>731</v>
      </c>
      <c r="N126" s="4"/>
      <c r="O126" s="4"/>
      <c r="P126" s="4"/>
      <c r="Q126" s="4"/>
    </row>
    <row r="127" spans="1:17" x14ac:dyDescent="0.2">
      <c r="A127" s="102" t="s">
        <v>13</v>
      </c>
      <c r="B127" s="102"/>
      <c r="C127" s="14">
        <v>4572</v>
      </c>
      <c r="D127" s="14">
        <v>3965</v>
      </c>
      <c r="E127" s="14">
        <v>4278</v>
      </c>
      <c r="F127" s="14">
        <v>3900</v>
      </c>
      <c r="G127" s="63">
        <v>4213</v>
      </c>
      <c r="H127" s="63">
        <v>4061</v>
      </c>
      <c r="I127" s="63">
        <v>4310</v>
      </c>
      <c r="J127" s="63">
        <v>5021</v>
      </c>
      <c r="K127" s="63">
        <v>5238</v>
      </c>
      <c r="L127" s="63">
        <v>4627</v>
      </c>
      <c r="M127" s="63">
        <v>4978</v>
      </c>
      <c r="N127" s="4"/>
      <c r="O127" s="4"/>
      <c r="P127" s="4"/>
      <c r="Q127" s="4"/>
    </row>
    <row r="128" spans="1:17" x14ac:dyDescent="0.2">
      <c r="A128" s="102" t="s">
        <v>14</v>
      </c>
      <c r="B128" s="102"/>
      <c r="C128" s="14">
        <v>488</v>
      </c>
      <c r="D128" s="14">
        <v>238</v>
      </c>
      <c r="E128" s="14">
        <v>257</v>
      </c>
      <c r="F128" s="14">
        <v>546</v>
      </c>
      <c r="G128" s="63">
        <v>422</v>
      </c>
      <c r="H128" s="63">
        <v>384</v>
      </c>
      <c r="I128" s="63">
        <v>507</v>
      </c>
      <c r="J128" s="63">
        <v>402</v>
      </c>
      <c r="K128" s="63">
        <v>577</v>
      </c>
      <c r="L128" s="63">
        <v>380</v>
      </c>
      <c r="M128" s="63">
        <v>535</v>
      </c>
      <c r="N128" s="4"/>
      <c r="O128" s="4"/>
      <c r="P128" s="4"/>
      <c r="Q128" s="4"/>
    </row>
    <row r="129" spans="1:17" x14ac:dyDescent="0.2">
      <c r="A129" s="102" t="s">
        <v>15</v>
      </c>
      <c r="B129" s="102"/>
      <c r="C129" s="14">
        <v>15</v>
      </c>
      <c r="D129" s="14">
        <v>58</v>
      </c>
      <c r="E129" s="14">
        <v>2</v>
      </c>
      <c r="F129" s="14">
        <v>48</v>
      </c>
      <c r="G129" s="63">
        <v>32</v>
      </c>
      <c r="H129" s="63">
        <v>100</v>
      </c>
      <c r="I129" s="63">
        <v>50</v>
      </c>
      <c r="J129" s="63">
        <v>41</v>
      </c>
      <c r="K129" s="63">
        <v>140</v>
      </c>
      <c r="L129" s="63">
        <v>68</v>
      </c>
      <c r="M129" s="63">
        <v>102</v>
      </c>
      <c r="N129" s="4"/>
      <c r="O129" s="4"/>
      <c r="P129" s="4"/>
      <c r="Q129" s="4"/>
    </row>
    <row r="130" spans="1:17" x14ac:dyDescent="0.2">
      <c r="A130" s="102" t="s">
        <v>16</v>
      </c>
      <c r="B130" s="102"/>
      <c r="C130" s="14" t="s">
        <v>79</v>
      </c>
      <c r="D130" s="14" t="s">
        <v>79</v>
      </c>
      <c r="E130" s="14" t="s">
        <v>79</v>
      </c>
      <c r="F130" s="14" t="s">
        <v>79</v>
      </c>
      <c r="G130" s="63" t="s">
        <v>79</v>
      </c>
      <c r="H130" s="63" t="s">
        <v>79</v>
      </c>
      <c r="I130" s="63" t="s">
        <v>79</v>
      </c>
      <c r="J130" s="63">
        <v>7</v>
      </c>
      <c r="K130" s="72" t="s">
        <v>79</v>
      </c>
      <c r="L130" s="63" t="s">
        <v>79</v>
      </c>
      <c r="M130" s="63">
        <v>1</v>
      </c>
      <c r="N130" s="4"/>
      <c r="O130" s="4"/>
      <c r="P130" s="4"/>
      <c r="Q130" s="4"/>
    </row>
    <row r="131" spans="1:17" x14ac:dyDescent="0.2">
      <c r="A131" s="49" t="s">
        <v>6</v>
      </c>
      <c r="B131" s="49"/>
      <c r="C131" s="60">
        <f>+SUM(C125:C130)</f>
        <v>5801</v>
      </c>
      <c r="D131" s="60">
        <f>+SUM(D125:D130)</f>
        <v>5737</v>
      </c>
      <c r="E131" s="60">
        <f t="shared" ref="E131:I131" si="13">+SUM(E125:E130)</f>
        <v>6229</v>
      </c>
      <c r="F131" s="60">
        <f t="shared" si="13"/>
        <v>6298</v>
      </c>
      <c r="G131" s="70">
        <f t="shared" si="13"/>
        <v>6129</v>
      </c>
      <c r="H131" s="70">
        <f t="shared" si="13"/>
        <v>6077</v>
      </c>
      <c r="I131" s="70">
        <f t="shared" si="13"/>
        <v>5767</v>
      </c>
      <c r="J131" s="70">
        <f>+SUM(J125:J130)</f>
        <v>7046</v>
      </c>
      <c r="K131" s="70">
        <f t="shared" ref="K131" si="14">+SUM(K125:K130)</f>
        <v>8330</v>
      </c>
      <c r="L131" s="70">
        <f>+SUM(L125:L130)</f>
        <v>6129</v>
      </c>
      <c r="M131" s="70">
        <f>+SUM(M125:M130)</f>
        <v>6812</v>
      </c>
      <c r="N131" s="4"/>
      <c r="O131" s="4"/>
      <c r="P131" s="4"/>
      <c r="Q131" s="4"/>
    </row>
    <row r="132" spans="1:17" ht="34.5" customHeight="1" x14ac:dyDescent="0.2">
      <c r="A132" s="101" t="s">
        <v>103</v>
      </c>
      <c r="B132" s="101"/>
      <c r="C132" s="101"/>
      <c r="D132" s="4"/>
      <c r="E132" s="4"/>
      <c r="F132" s="7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ht="21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2" t="s">
        <v>104</v>
      </c>
      <c r="B134" s="4"/>
      <c r="C134" s="4"/>
      <c r="D134" s="4"/>
      <c r="E134" s="4"/>
      <c r="F134" s="4"/>
      <c r="G134" s="4"/>
      <c r="H134" s="4"/>
      <c r="I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9" t="s">
        <v>102</v>
      </c>
      <c r="B135" s="49"/>
      <c r="C135" s="48">
        <v>2013</v>
      </c>
      <c r="D135" s="48">
        <v>2014</v>
      </c>
      <c r="E135" s="48">
        <v>2015</v>
      </c>
      <c r="F135" s="48">
        <v>2016</v>
      </c>
      <c r="G135" s="30">
        <v>2017</v>
      </c>
      <c r="H135" s="30">
        <v>2018</v>
      </c>
      <c r="I135" s="30">
        <v>2019</v>
      </c>
      <c r="J135" s="30">
        <v>2020</v>
      </c>
      <c r="K135" s="30">
        <v>2021</v>
      </c>
      <c r="L135" s="30">
        <v>2022</v>
      </c>
      <c r="M135" s="30">
        <v>2023</v>
      </c>
      <c r="N135" s="4"/>
      <c r="O135" s="4"/>
      <c r="P135" s="4"/>
      <c r="Q135" s="4"/>
    </row>
    <row r="136" spans="1:17" x14ac:dyDescent="0.2">
      <c r="A136" s="102" t="s">
        <v>11</v>
      </c>
      <c r="B136" s="102"/>
      <c r="C136" s="14">
        <v>269</v>
      </c>
      <c r="D136" s="14">
        <v>102</v>
      </c>
      <c r="E136" s="14">
        <v>410</v>
      </c>
      <c r="F136" s="14">
        <v>249</v>
      </c>
      <c r="G136" s="63">
        <v>592</v>
      </c>
      <c r="H136" s="63">
        <v>512</v>
      </c>
      <c r="I136" s="63">
        <v>385</v>
      </c>
      <c r="J136" s="63">
        <v>628</v>
      </c>
      <c r="K136" s="63">
        <v>465</v>
      </c>
      <c r="L136" s="63">
        <v>786</v>
      </c>
      <c r="M136" s="63">
        <v>496</v>
      </c>
      <c r="N136" s="4"/>
      <c r="O136" s="4"/>
      <c r="P136" s="4"/>
      <c r="Q136" s="4"/>
    </row>
    <row r="137" spans="1:17" x14ac:dyDescent="0.2">
      <c r="A137" s="102" t="s">
        <v>12</v>
      </c>
      <c r="B137" s="102"/>
      <c r="C137" s="14">
        <v>1130</v>
      </c>
      <c r="D137" s="14">
        <v>1163</v>
      </c>
      <c r="E137" s="14">
        <v>853</v>
      </c>
      <c r="F137" s="14">
        <v>1262</v>
      </c>
      <c r="G137" s="63">
        <v>1646</v>
      </c>
      <c r="H137" s="63">
        <v>1192</v>
      </c>
      <c r="I137" s="63">
        <v>1408</v>
      </c>
      <c r="J137" s="63">
        <v>1031</v>
      </c>
      <c r="K137" s="63">
        <v>1376</v>
      </c>
      <c r="L137" s="63">
        <v>1133</v>
      </c>
      <c r="M137" s="63">
        <v>1061</v>
      </c>
      <c r="N137" s="4"/>
      <c r="O137" s="4"/>
      <c r="P137" s="4"/>
      <c r="Q137" s="4"/>
    </row>
    <row r="138" spans="1:17" x14ac:dyDescent="0.2">
      <c r="A138" s="102" t="s">
        <v>13</v>
      </c>
      <c r="B138" s="102"/>
      <c r="C138" s="14">
        <v>2516</v>
      </c>
      <c r="D138" s="14">
        <v>2738</v>
      </c>
      <c r="E138" s="14">
        <v>2169</v>
      </c>
      <c r="F138" s="14">
        <v>2510</v>
      </c>
      <c r="G138" s="63">
        <v>2920</v>
      </c>
      <c r="H138" s="63">
        <v>3318</v>
      </c>
      <c r="I138" s="63">
        <v>3344</v>
      </c>
      <c r="J138" s="63">
        <v>3098</v>
      </c>
      <c r="K138" s="63">
        <v>3482</v>
      </c>
      <c r="L138" s="63">
        <v>4086</v>
      </c>
      <c r="M138" s="63">
        <v>4266</v>
      </c>
      <c r="N138" s="4"/>
      <c r="O138" s="4"/>
      <c r="P138" s="4"/>
      <c r="Q138" s="4"/>
    </row>
    <row r="139" spans="1:17" x14ac:dyDescent="0.2">
      <c r="A139" s="102" t="s">
        <v>14</v>
      </c>
      <c r="B139" s="102"/>
      <c r="C139" s="14">
        <v>626</v>
      </c>
      <c r="D139" s="14">
        <v>669</v>
      </c>
      <c r="E139" s="14">
        <v>622</v>
      </c>
      <c r="F139" s="14">
        <v>736</v>
      </c>
      <c r="G139" s="63">
        <v>629</v>
      </c>
      <c r="H139" s="63">
        <v>694</v>
      </c>
      <c r="I139" s="63">
        <v>786</v>
      </c>
      <c r="J139" s="63">
        <v>777</v>
      </c>
      <c r="K139" s="63">
        <v>939</v>
      </c>
      <c r="L139" s="63">
        <v>848</v>
      </c>
      <c r="M139" s="63">
        <v>888</v>
      </c>
      <c r="N139" s="4"/>
      <c r="O139" s="4"/>
      <c r="P139" s="4"/>
      <c r="Q139" s="4"/>
    </row>
    <row r="140" spans="1:17" x14ac:dyDescent="0.2">
      <c r="A140" s="102" t="s">
        <v>15</v>
      </c>
      <c r="B140" s="102"/>
      <c r="C140" s="14">
        <v>3</v>
      </c>
      <c r="D140" s="14">
        <v>15</v>
      </c>
      <c r="E140" s="14">
        <v>36</v>
      </c>
      <c r="F140" s="14">
        <v>35</v>
      </c>
      <c r="G140" s="63">
        <v>75</v>
      </c>
      <c r="H140" s="63">
        <v>110</v>
      </c>
      <c r="I140" s="63">
        <v>42</v>
      </c>
      <c r="J140" s="63">
        <v>54</v>
      </c>
      <c r="K140" s="63">
        <v>59</v>
      </c>
      <c r="L140" s="63">
        <v>90</v>
      </c>
      <c r="M140" s="63">
        <v>119</v>
      </c>
      <c r="N140" s="4"/>
      <c r="O140" s="4"/>
      <c r="P140" s="4"/>
      <c r="Q140" s="4"/>
    </row>
    <row r="141" spans="1:17" x14ac:dyDescent="0.2">
      <c r="A141" s="102" t="s">
        <v>16</v>
      </c>
      <c r="B141" s="102"/>
      <c r="C141" s="14">
        <v>0</v>
      </c>
      <c r="D141" s="14">
        <v>0</v>
      </c>
      <c r="E141" s="14">
        <v>0</v>
      </c>
      <c r="F141" s="14">
        <v>0</v>
      </c>
      <c r="G141" s="63">
        <v>0</v>
      </c>
      <c r="H141" s="63">
        <v>0</v>
      </c>
      <c r="I141" s="63">
        <v>1</v>
      </c>
      <c r="J141" s="63">
        <v>3</v>
      </c>
      <c r="K141" s="72">
        <v>2</v>
      </c>
      <c r="L141" s="63">
        <v>0</v>
      </c>
      <c r="M141" s="63">
        <v>0</v>
      </c>
      <c r="N141" s="4"/>
      <c r="O141" s="4"/>
      <c r="P141" s="4"/>
      <c r="Q141" s="4"/>
    </row>
    <row r="142" spans="1:17" x14ac:dyDescent="0.2">
      <c r="A142" s="49" t="s">
        <v>6</v>
      </c>
      <c r="B142" s="49"/>
      <c r="C142" s="60">
        <f>+SUM(C136:C141)</f>
        <v>4544</v>
      </c>
      <c r="D142" s="60">
        <f>+SUM(D136:D141)</f>
        <v>4687</v>
      </c>
      <c r="E142" s="60">
        <f t="shared" ref="E142:I142" si="15">+SUM(E136:E141)</f>
        <v>4090</v>
      </c>
      <c r="F142" s="60">
        <f t="shared" si="15"/>
        <v>4792</v>
      </c>
      <c r="G142" s="70">
        <f t="shared" si="15"/>
        <v>5862</v>
      </c>
      <c r="H142" s="70">
        <f t="shared" si="15"/>
        <v>5826</v>
      </c>
      <c r="I142" s="70">
        <f t="shared" si="15"/>
        <v>5966</v>
      </c>
      <c r="J142" s="70">
        <f>+SUM(J136:J141)</f>
        <v>5591</v>
      </c>
      <c r="K142" s="70">
        <f t="shared" ref="K142" si="16">+SUM(K136:K141)</f>
        <v>6323</v>
      </c>
      <c r="L142" s="70">
        <f>+SUM(L136:L141)</f>
        <v>6943</v>
      </c>
      <c r="M142" s="70">
        <f>+SUM(M136:M141)</f>
        <v>6830</v>
      </c>
      <c r="N142" s="4"/>
      <c r="O142" s="4"/>
      <c r="P142" s="4"/>
      <c r="Q142" s="4"/>
    </row>
    <row r="143" spans="1:17" x14ac:dyDescent="0.2">
      <c r="A143" s="4" t="s">
        <v>61</v>
      </c>
      <c r="B143" s="4"/>
      <c r="C143" s="4"/>
      <c r="D143" s="4"/>
      <c r="E143" s="4"/>
      <c r="F143" s="7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4"/>
      <c r="E144" s="4"/>
      <c r="F144" s="7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8" x14ac:dyDescent="0.2">
      <c r="A145" s="2" t="s">
        <v>105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8" ht="42.75" customHeight="1" x14ac:dyDescent="0.2">
      <c r="A146" s="104" t="s">
        <v>102</v>
      </c>
      <c r="B146" s="104"/>
      <c r="C146" s="103" t="s">
        <v>106</v>
      </c>
      <c r="D146" s="103"/>
      <c r="E146" s="103" t="s">
        <v>107</v>
      </c>
      <c r="F146" s="103"/>
      <c r="G146" s="103" t="s">
        <v>108</v>
      </c>
      <c r="H146" s="103"/>
      <c r="I146" s="103" t="s">
        <v>109</v>
      </c>
      <c r="J146" s="103"/>
      <c r="K146" s="103" t="s">
        <v>110</v>
      </c>
      <c r="L146" s="103"/>
      <c r="M146" s="103" t="s">
        <v>111</v>
      </c>
      <c r="N146" s="103"/>
      <c r="O146" s="4"/>
      <c r="P146" s="4"/>
      <c r="Q146" s="4"/>
      <c r="R146" s="4"/>
    </row>
    <row r="147" spans="1:18" x14ac:dyDescent="0.2">
      <c r="A147" s="102" t="s">
        <v>11</v>
      </c>
      <c r="B147" s="102"/>
      <c r="C147" s="74">
        <v>0.76470588235294112</v>
      </c>
      <c r="D147" s="75"/>
      <c r="E147" s="74">
        <v>0.74736842105263157</v>
      </c>
      <c r="F147" s="75"/>
      <c r="G147" s="74">
        <v>0.83783783783783783</v>
      </c>
      <c r="H147" s="16"/>
      <c r="I147" s="74">
        <v>0.68666666666666665</v>
      </c>
      <c r="J147" s="16"/>
      <c r="K147" s="74">
        <v>0.76033057851239672</v>
      </c>
      <c r="L147" s="16"/>
      <c r="M147" s="74">
        <v>0.68181818181818177</v>
      </c>
      <c r="N147" s="16"/>
      <c r="O147" s="4"/>
      <c r="P147" s="4"/>
      <c r="Q147" s="4"/>
      <c r="R147" s="4"/>
    </row>
    <row r="148" spans="1:18" x14ac:dyDescent="0.2">
      <c r="A148" s="102" t="s">
        <v>12</v>
      </c>
      <c r="B148" s="102"/>
      <c r="C148" s="74">
        <v>0.66560255387071032</v>
      </c>
      <c r="D148" s="75"/>
      <c r="E148" s="74">
        <v>0.6510510510510511</v>
      </c>
      <c r="F148" s="75"/>
      <c r="G148" s="74">
        <v>0.66722972972972971</v>
      </c>
      <c r="H148" s="16"/>
      <c r="I148" s="74">
        <v>0.52387843704775683</v>
      </c>
      <c r="J148" s="16"/>
      <c r="K148" s="74">
        <v>0.59507389162561575</v>
      </c>
      <c r="L148" s="16"/>
      <c r="M148" s="74">
        <v>0.66270430906389288</v>
      </c>
      <c r="N148" s="16"/>
      <c r="O148" s="4"/>
      <c r="P148" s="4"/>
      <c r="Q148" s="4"/>
      <c r="R148" s="4"/>
    </row>
    <row r="149" spans="1:18" x14ac:dyDescent="0.2">
      <c r="A149" s="102" t="s">
        <v>13</v>
      </c>
      <c r="B149" s="102"/>
      <c r="C149" s="74">
        <v>0.70942201108471892</v>
      </c>
      <c r="D149" s="75"/>
      <c r="E149" s="74">
        <v>0.76671999999999996</v>
      </c>
      <c r="F149" s="75"/>
      <c r="G149" s="74">
        <v>0.74702380952380953</v>
      </c>
      <c r="H149" s="16"/>
      <c r="I149" s="74">
        <v>0.67651492312330419</v>
      </c>
      <c r="J149" s="16"/>
      <c r="K149" s="74">
        <v>0.71206225680933855</v>
      </c>
      <c r="L149" s="16"/>
      <c r="M149" s="74">
        <v>0.75615406892557202</v>
      </c>
      <c r="N149" s="16"/>
      <c r="O149" s="4"/>
      <c r="P149" s="4"/>
      <c r="Q149" s="4"/>
      <c r="R149" s="4"/>
    </row>
    <row r="150" spans="1:18" x14ac:dyDescent="0.2">
      <c r="A150" s="102" t="s">
        <v>14</v>
      </c>
      <c r="B150" s="102"/>
      <c r="C150" s="74">
        <v>0.89016393442622954</v>
      </c>
      <c r="D150" s="75"/>
      <c r="E150" s="74">
        <v>0.90348101265822789</v>
      </c>
      <c r="F150" s="75"/>
      <c r="G150" s="74">
        <v>0.87642045454545459</v>
      </c>
      <c r="H150" s="16"/>
      <c r="I150" s="74">
        <v>0.86555697823303457</v>
      </c>
      <c r="J150" s="16"/>
      <c r="K150" s="74">
        <v>0.84864165588615781</v>
      </c>
      <c r="L150" s="16"/>
      <c r="M150" s="74">
        <v>0.9110867178924259</v>
      </c>
      <c r="N150" s="16"/>
      <c r="O150" s="4"/>
      <c r="P150" s="4"/>
      <c r="Q150" s="4"/>
      <c r="R150" s="4"/>
    </row>
    <row r="151" spans="1:18" x14ac:dyDescent="0.2">
      <c r="A151" s="102" t="s">
        <v>112</v>
      </c>
      <c r="B151" s="102"/>
      <c r="C151" s="74" t="s">
        <v>79</v>
      </c>
      <c r="D151" s="75"/>
      <c r="E151" s="74" t="s">
        <v>79</v>
      </c>
      <c r="F151" s="75"/>
      <c r="G151" s="74" t="s">
        <v>79</v>
      </c>
      <c r="H151" s="16"/>
      <c r="I151" s="74" t="s">
        <v>79</v>
      </c>
      <c r="J151" s="16"/>
      <c r="K151" s="74" t="s">
        <v>79</v>
      </c>
      <c r="L151" s="16"/>
      <c r="M151" s="74" t="s">
        <v>79</v>
      </c>
      <c r="N151" s="16"/>
      <c r="O151" s="4"/>
      <c r="P151" s="4"/>
      <c r="Q151" s="4"/>
      <c r="R151" s="4"/>
    </row>
    <row r="152" spans="1:18" x14ac:dyDescent="0.2">
      <c r="A152" s="102" t="s">
        <v>15</v>
      </c>
      <c r="B152" s="102"/>
      <c r="C152" s="74">
        <v>1</v>
      </c>
      <c r="D152" s="75"/>
      <c r="E152" s="74">
        <v>0.96</v>
      </c>
      <c r="F152" s="75"/>
      <c r="G152" s="74">
        <v>0.98181818181818181</v>
      </c>
      <c r="H152" s="16"/>
      <c r="I152" s="74">
        <v>0.90476190476190477</v>
      </c>
      <c r="J152" s="16"/>
      <c r="K152" s="74">
        <v>0.98148148148148151</v>
      </c>
      <c r="L152" s="16"/>
      <c r="M152" s="74">
        <v>0.91891891891891897</v>
      </c>
      <c r="N152" s="16"/>
      <c r="O152" s="4"/>
      <c r="P152" s="4"/>
      <c r="Q152" s="4"/>
      <c r="R152" s="4"/>
    </row>
    <row r="153" spans="1:18" x14ac:dyDescent="0.2">
      <c r="A153" s="102" t="s">
        <v>16</v>
      </c>
      <c r="B153" s="102"/>
      <c r="C153" s="74" t="s">
        <v>79</v>
      </c>
      <c r="D153" s="75"/>
      <c r="E153" s="74" t="s">
        <v>79</v>
      </c>
      <c r="F153" s="75"/>
      <c r="G153" s="74" t="s">
        <v>79</v>
      </c>
      <c r="H153" s="16"/>
      <c r="I153" s="74">
        <v>1</v>
      </c>
      <c r="J153" s="16"/>
      <c r="K153" s="74">
        <v>1</v>
      </c>
      <c r="L153" s="16"/>
      <c r="M153" s="74">
        <v>1</v>
      </c>
      <c r="N153" s="16"/>
      <c r="O153" s="4"/>
      <c r="P153" s="4"/>
      <c r="Q153" s="4"/>
      <c r="R153" s="4"/>
    </row>
    <row r="154" spans="1:18" x14ac:dyDescent="0.2">
      <c r="A154" s="4" t="s">
        <v>113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8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8" x14ac:dyDescent="0.2">
      <c r="A156" s="2" t="s">
        <v>114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8" ht="43.5" customHeight="1" x14ac:dyDescent="0.2">
      <c r="A157" s="104" t="s">
        <v>102</v>
      </c>
      <c r="B157" s="104"/>
      <c r="C157" s="103" t="s">
        <v>106</v>
      </c>
      <c r="D157" s="103"/>
      <c r="E157" s="103" t="s">
        <v>107</v>
      </c>
      <c r="F157" s="103"/>
      <c r="G157" s="103" t="s">
        <v>108</v>
      </c>
      <c r="H157" s="103"/>
      <c r="I157" s="103" t="s">
        <v>109</v>
      </c>
      <c r="J157" s="103"/>
      <c r="K157" s="103" t="s">
        <v>110</v>
      </c>
      <c r="L157" s="103"/>
      <c r="M157" s="103" t="s">
        <v>111</v>
      </c>
      <c r="N157" s="103"/>
      <c r="O157" s="4"/>
      <c r="P157" s="4"/>
      <c r="Q157" s="4"/>
    </row>
    <row r="158" spans="1:18" x14ac:dyDescent="0.2">
      <c r="A158" s="102" t="s">
        <v>11</v>
      </c>
      <c r="B158" s="102"/>
      <c r="C158" s="76" t="s">
        <v>115</v>
      </c>
      <c r="D158" s="75"/>
      <c r="E158" s="76" t="s">
        <v>115</v>
      </c>
      <c r="F158" s="75"/>
      <c r="G158" s="76" t="s">
        <v>115</v>
      </c>
      <c r="H158" s="16"/>
      <c r="I158" s="76" t="s">
        <v>115</v>
      </c>
      <c r="J158" s="16"/>
      <c r="K158" s="76" t="s">
        <v>115</v>
      </c>
      <c r="L158" s="16"/>
      <c r="M158" s="76" t="s">
        <v>115</v>
      </c>
      <c r="N158" s="16"/>
      <c r="O158" s="4"/>
      <c r="P158" s="4"/>
      <c r="Q158" s="4"/>
    </row>
    <row r="159" spans="1:18" x14ac:dyDescent="0.2">
      <c r="A159" s="102" t="s">
        <v>12</v>
      </c>
      <c r="B159" s="102"/>
      <c r="C159" s="76" t="s">
        <v>115</v>
      </c>
      <c r="D159" s="75"/>
      <c r="E159" s="76" t="s">
        <v>115</v>
      </c>
      <c r="F159" s="75"/>
      <c r="G159" s="76" t="s">
        <v>115</v>
      </c>
      <c r="H159" s="16"/>
      <c r="I159" s="76" t="s">
        <v>115</v>
      </c>
      <c r="J159" s="16"/>
      <c r="K159" s="76" t="s">
        <v>115</v>
      </c>
      <c r="L159" s="16"/>
      <c r="M159" s="76" t="s">
        <v>115</v>
      </c>
      <c r="N159" s="16"/>
      <c r="O159" s="4"/>
      <c r="P159" s="4"/>
      <c r="Q159" s="4"/>
    </row>
    <row r="160" spans="1:18" x14ac:dyDescent="0.2">
      <c r="A160" s="102" t="s">
        <v>13</v>
      </c>
      <c r="B160" s="102"/>
      <c r="C160" s="76" t="s">
        <v>116</v>
      </c>
      <c r="D160" s="75"/>
      <c r="E160" s="76" t="s">
        <v>115</v>
      </c>
      <c r="F160" s="75"/>
      <c r="G160" s="76" t="s">
        <v>116</v>
      </c>
      <c r="H160" s="16"/>
      <c r="I160" s="76" t="s">
        <v>115</v>
      </c>
      <c r="J160" s="16"/>
      <c r="K160" s="76" t="s">
        <v>115</v>
      </c>
      <c r="L160" s="16"/>
      <c r="M160" s="76" t="s">
        <v>115</v>
      </c>
      <c r="N160" s="16"/>
      <c r="O160" s="4"/>
      <c r="P160" s="4"/>
      <c r="Q160" s="4"/>
    </row>
    <row r="161" spans="1:17" x14ac:dyDescent="0.2">
      <c r="A161" s="102" t="s">
        <v>14</v>
      </c>
      <c r="B161" s="102"/>
      <c r="C161" s="76" t="s">
        <v>117</v>
      </c>
      <c r="D161" s="75"/>
      <c r="E161" s="76" t="s">
        <v>117</v>
      </c>
      <c r="F161" s="75"/>
      <c r="G161" s="76" t="s">
        <v>118</v>
      </c>
      <c r="H161" s="16"/>
      <c r="I161" s="76" t="s">
        <v>117</v>
      </c>
      <c r="J161" s="16"/>
      <c r="K161" s="76" t="s">
        <v>117</v>
      </c>
      <c r="L161" s="16"/>
      <c r="M161" s="76" t="s">
        <v>117</v>
      </c>
      <c r="N161" s="16"/>
      <c r="O161" s="4"/>
      <c r="P161" s="4"/>
      <c r="Q161" s="4"/>
    </row>
    <row r="162" spans="1:17" x14ac:dyDescent="0.2">
      <c r="A162" s="102" t="s">
        <v>112</v>
      </c>
      <c r="B162" s="102"/>
      <c r="C162" s="76" t="s">
        <v>79</v>
      </c>
      <c r="D162" s="75"/>
      <c r="E162" s="76" t="s">
        <v>79</v>
      </c>
      <c r="F162" s="75"/>
      <c r="G162" s="76" t="s">
        <v>79</v>
      </c>
      <c r="H162" s="16"/>
      <c r="I162" s="76" t="s">
        <v>79</v>
      </c>
      <c r="J162" s="16"/>
      <c r="K162" s="76" t="s">
        <v>79</v>
      </c>
      <c r="L162" s="16"/>
      <c r="M162" s="76" t="s">
        <v>79</v>
      </c>
      <c r="N162" s="16"/>
      <c r="O162" s="4"/>
      <c r="P162" s="4"/>
      <c r="Q162" s="4"/>
    </row>
    <row r="163" spans="1:17" x14ac:dyDescent="0.2">
      <c r="A163" s="102" t="s">
        <v>15</v>
      </c>
      <c r="B163" s="102"/>
      <c r="C163" s="76" t="s">
        <v>119</v>
      </c>
      <c r="D163" s="75"/>
      <c r="E163" s="76" t="s">
        <v>120</v>
      </c>
      <c r="F163" s="75"/>
      <c r="G163" s="76" t="s">
        <v>120</v>
      </c>
      <c r="H163" s="16"/>
      <c r="I163" s="76" t="s">
        <v>119</v>
      </c>
      <c r="J163" s="16"/>
      <c r="K163" s="76" t="s">
        <v>121</v>
      </c>
      <c r="L163" s="16"/>
      <c r="M163" s="76" t="s">
        <v>120</v>
      </c>
      <c r="N163" s="16"/>
      <c r="O163" s="4"/>
      <c r="P163" s="4"/>
      <c r="Q163" s="4"/>
    </row>
    <row r="164" spans="1:17" x14ac:dyDescent="0.2">
      <c r="A164" s="102" t="s">
        <v>16</v>
      </c>
      <c r="B164" s="102"/>
      <c r="C164" s="76" t="s">
        <v>79</v>
      </c>
      <c r="D164" s="75"/>
      <c r="E164" s="76" t="s">
        <v>79</v>
      </c>
      <c r="F164" s="75"/>
      <c r="G164" s="76" t="s">
        <v>79</v>
      </c>
      <c r="H164" s="16"/>
      <c r="I164" s="76" t="s">
        <v>122</v>
      </c>
      <c r="J164" s="16"/>
      <c r="K164" s="76" t="s">
        <v>122</v>
      </c>
      <c r="L164" s="16"/>
      <c r="M164" s="76" t="s">
        <v>123</v>
      </c>
      <c r="N164" s="16"/>
      <c r="O164" s="4"/>
      <c r="P164" s="4"/>
      <c r="Q164" s="4"/>
    </row>
    <row r="165" spans="1:17" x14ac:dyDescent="0.2">
      <c r="A165" s="4" t="s">
        <v>113</v>
      </c>
      <c r="B165" s="7"/>
      <c r="C165" s="77"/>
      <c r="D165" s="77"/>
      <c r="E165" s="77"/>
      <c r="F165" s="77"/>
      <c r="G165" s="77"/>
      <c r="H165" s="77"/>
      <c r="I165" s="77"/>
      <c r="J165" s="4"/>
      <c r="K165" s="4"/>
      <c r="L165" s="4"/>
      <c r="M165" s="4"/>
      <c r="N165" s="4"/>
      <c r="O165" s="4"/>
      <c r="P165" s="4"/>
      <c r="Q165" s="4"/>
    </row>
    <row r="166" spans="1:17" ht="15.75" customHeight="1" x14ac:dyDescent="0.2">
      <c r="A166" s="101" t="s">
        <v>124</v>
      </c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4"/>
      <c r="Q166" s="4"/>
    </row>
    <row r="167" spans="1:17" ht="25.5" customHeight="1" x14ac:dyDescent="0.2">
      <c r="A167" s="101" t="s">
        <v>125</v>
      </c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78"/>
      <c r="M167" s="79"/>
      <c r="N167" s="79"/>
      <c r="O167" s="79"/>
      <c r="P167" s="4"/>
      <c r="Q167" s="4"/>
    </row>
    <row r="168" spans="1:17" ht="15.75" customHeight="1" x14ac:dyDescent="0.2">
      <c r="A168" s="101" t="s">
        <v>126</v>
      </c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4"/>
      <c r="O168" s="4"/>
      <c r="P168" s="4"/>
      <c r="Q168" s="4"/>
    </row>
    <row r="169" spans="1:17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4"/>
      <c r="O169" s="4"/>
      <c r="P169" s="4"/>
      <c r="Q169" s="4"/>
    </row>
    <row r="170" spans="1:17" x14ac:dyDescent="0.2">
      <c r="A170" s="4"/>
      <c r="B170" s="4"/>
      <c r="C170" s="4"/>
      <c r="D170" s="4"/>
      <c r="E170" s="4"/>
      <c r="F170" s="4"/>
      <c r="G170" s="4"/>
      <c r="H170" s="66"/>
      <c r="I170" s="66"/>
      <c r="J170" s="66"/>
      <c r="K170" s="66"/>
      <c r="L170" s="4"/>
      <c r="M170" s="4"/>
      <c r="N170" s="4"/>
      <c r="O170" s="4"/>
      <c r="P170" s="4"/>
      <c r="Q170" s="4"/>
    </row>
    <row r="171" spans="1:17" x14ac:dyDescent="0.2">
      <c r="A171" s="2" t="s">
        <v>127</v>
      </c>
      <c r="B171" s="4"/>
      <c r="C171" s="4"/>
      <c r="D171" s="4"/>
      <c r="E171" s="4"/>
      <c r="F171" s="4"/>
      <c r="G171" s="4"/>
      <c r="H171" s="4"/>
      <c r="I171" s="4"/>
      <c r="J171" s="4"/>
      <c r="K171" s="67"/>
      <c r="L171" s="4"/>
      <c r="M171" s="4"/>
      <c r="N171" s="4"/>
      <c r="O171" s="4"/>
      <c r="P171" s="4"/>
      <c r="Q171" s="4"/>
    </row>
    <row r="172" spans="1:17" x14ac:dyDescent="0.2">
      <c r="A172" s="98" t="s">
        <v>128</v>
      </c>
      <c r="B172" s="98"/>
      <c r="C172" s="48">
        <v>2011</v>
      </c>
      <c r="D172" s="48">
        <v>2012</v>
      </c>
      <c r="E172" s="48">
        <v>2013</v>
      </c>
      <c r="F172" s="48">
        <v>2014</v>
      </c>
      <c r="G172" s="30">
        <v>2015</v>
      </c>
      <c r="H172" s="30">
        <v>2016</v>
      </c>
      <c r="I172" s="30">
        <v>2017</v>
      </c>
      <c r="J172" s="30">
        <v>2018</v>
      </c>
      <c r="K172" s="30">
        <v>2019</v>
      </c>
      <c r="L172" s="30">
        <v>2020</v>
      </c>
      <c r="M172" s="30">
        <v>2021</v>
      </c>
      <c r="N172" s="4"/>
      <c r="O172" s="4"/>
      <c r="P172" s="4"/>
      <c r="Q172" s="4"/>
    </row>
    <row r="173" spans="1:17" x14ac:dyDescent="0.2">
      <c r="A173" s="99" t="s">
        <v>42</v>
      </c>
      <c r="B173" s="99"/>
      <c r="C173" s="52">
        <v>0.12090108093378145</v>
      </c>
      <c r="D173" s="52">
        <v>0.10872593199508399</v>
      </c>
      <c r="E173" s="52">
        <v>0.10408595862875521</v>
      </c>
      <c r="F173" s="52">
        <v>0.12387486624284005</v>
      </c>
      <c r="G173" s="52">
        <v>0.10255487585462396</v>
      </c>
      <c r="H173" s="53">
        <v>0.10223572823963534</v>
      </c>
      <c r="I173" s="53">
        <v>0.10485164394546913</v>
      </c>
      <c r="J173" s="53">
        <v>0.11313903037162799</v>
      </c>
      <c r="K173" s="53">
        <v>9.6712446762693208E-2</v>
      </c>
      <c r="L173" s="53">
        <v>8.2637880986937584E-2</v>
      </c>
      <c r="M173" s="53">
        <v>0.10213914849428868</v>
      </c>
      <c r="N173" s="4"/>
      <c r="O173" s="4"/>
      <c r="P173" s="4"/>
      <c r="Q173" s="4"/>
    </row>
    <row r="174" spans="1:17" x14ac:dyDescent="0.2">
      <c r="A174" s="100" t="s">
        <v>43</v>
      </c>
      <c r="B174" s="100"/>
      <c r="C174" s="54">
        <v>9.533853308433117E-2</v>
      </c>
      <c r="D174" s="54">
        <v>8.9835363129131679E-2</v>
      </c>
      <c r="E174" s="54">
        <v>9.0711022433520971E-2</v>
      </c>
      <c r="F174" s="54">
        <v>8.5965929392124996E-2</v>
      </c>
      <c r="G174" s="54">
        <v>9.043632405821328E-2</v>
      </c>
      <c r="H174" s="17">
        <v>8.1861096338860836E-2</v>
      </c>
      <c r="I174" s="17">
        <v>9.1451001483767017E-2</v>
      </c>
      <c r="J174" s="82">
        <v>8.7931150978476327E-2</v>
      </c>
      <c r="K174" s="82">
        <v>8.2512946962657693E-2</v>
      </c>
      <c r="L174" s="82">
        <v>8.0155720763971386E-2</v>
      </c>
      <c r="M174" s="82">
        <v>8.8900000000000007E-2</v>
      </c>
      <c r="N174" s="4"/>
      <c r="O174" s="4"/>
      <c r="P174" s="4"/>
      <c r="Q174" s="4"/>
    </row>
    <row r="175" spans="1:17" x14ac:dyDescent="0.2">
      <c r="A175" s="4" t="s">
        <v>129</v>
      </c>
      <c r="B175" s="4"/>
      <c r="N175" s="4"/>
      <c r="O175" s="4"/>
      <c r="P175" s="4"/>
      <c r="Q175" s="4"/>
    </row>
    <row r="176" spans="1:17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</sheetData>
  <mergeCells count="117">
    <mergeCell ref="D1:H1"/>
    <mergeCell ref="D2:H2"/>
    <mergeCell ref="A23:B23"/>
    <mergeCell ref="A24:B24"/>
    <mergeCell ref="A30:B30"/>
    <mergeCell ref="A31:B31"/>
    <mergeCell ref="A32:B32"/>
    <mergeCell ref="A37:B37"/>
    <mergeCell ref="A7:F7"/>
    <mergeCell ref="A8:F8"/>
    <mergeCell ref="A9:F9"/>
    <mergeCell ref="A10:F10"/>
    <mergeCell ref="A11:F11"/>
    <mergeCell ref="A22:B22"/>
    <mergeCell ref="A47:B47"/>
    <mergeCell ref="A51:B51"/>
    <mergeCell ref="A52:B52"/>
    <mergeCell ref="A53:B53"/>
    <mergeCell ref="A54:B54"/>
    <mergeCell ref="A55:B55"/>
    <mergeCell ref="A38:B38"/>
    <mergeCell ref="A39:B39"/>
    <mergeCell ref="A40:B40"/>
    <mergeCell ref="A44:B44"/>
    <mergeCell ref="A45:B45"/>
    <mergeCell ref="A46:B46"/>
    <mergeCell ref="A65:B65"/>
    <mergeCell ref="A66:B66"/>
    <mergeCell ref="A67:B67"/>
    <mergeCell ref="A68:B68"/>
    <mergeCell ref="A69:B69"/>
    <mergeCell ref="A70:B70"/>
    <mergeCell ref="A56:B56"/>
    <mergeCell ref="A57:B57"/>
    <mergeCell ref="A58:B58"/>
    <mergeCell ref="A62:B62"/>
    <mergeCell ref="A63:B63"/>
    <mergeCell ref="A64:B64"/>
    <mergeCell ref="A98:B98"/>
    <mergeCell ref="A100:B100"/>
    <mergeCell ref="A105:B105"/>
    <mergeCell ref="A106:B106"/>
    <mergeCell ref="A107:B107"/>
    <mergeCell ref="A108:B108"/>
    <mergeCell ref="A71:B71"/>
    <mergeCell ref="A72:B72"/>
    <mergeCell ref="A94:B94"/>
    <mergeCell ref="A95:B95"/>
    <mergeCell ref="A96:B96"/>
    <mergeCell ref="A97:B97"/>
    <mergeCell ref="A116:B116"/>
    <mergeCell ref="G116:H116"/>
    <mergeCell ref="A117:B117"/>
    <mergeCell ref="G117:H117"/>
    <mergeCell ref="A118:B118"/>
    <mergeCell ref="G118:H118"/>
    <mergeCell ref="A109:B109"/>
    <mergeCell ref="A113:B113"/>
    <mergeCell ref="G113:H113"/>
    <mergeCell ref="A114:B114"/>
    <mergeCell ref="G114:H114"/>
    <mergeCell ref="A115:B115"/>
    <mergeCell ref="G115:H115"/>
    <mergeCell ref="A127:B127"/>
    <mergeCell ref="A128:B128"/>
    <mergeCell ref="A129:B129"/>
    <mergeCell ref="A130:B130"/>
    <mergeCell ref="A132:C132"/>
    <mergeCell ref="A136:B136"/>
    <mergeCell ref="A119:B119"/>
    <mergeCell ref="G119:H119"/>
    <mergeCell ref="A120:B120"/>
    <mergeCell ref="G120:H120"/>
    <mergeCell ref="A125:B125"/>
    <mergeCell ref="A126:B126"/>
    <mergeCell ref="I146:J146"/>
    <mergeCell ref="K146:L146"/>
    <mergeCell ref="M146:N146"/>
    <mergeCell ref="A137:B137"/>
    <mergeCell ref="A138:B138"/>
    <mergeCell ref="A139:B139"/>
    <mergeCell ref="A140:B140"/>
    <mergeCell ref="A141:B141"/>
    <mergeCell ref="A146:B146"/>
    <mergeCell ref="A147:B147"/>
    <mergeCell ref="A148:B148"/>
    <mergeCell ref="A149:B149"/>
    <mergeCell ref="A150:B150"/>
    <mergeCell ref="A151:B151"/>
    <mergeCell ref="A152:B152"/>
    <mergeCell ref="C146:D146"/>
    <mergeCell ref="E146:F146"/>
    <mergeCell ref="G146:H146"/>
    <mergeCell ref="A172:B172"/>
    <mergeCell ref="A173:B173"/>
    <mergeCell ref="A174:B174"/>
    <mergeCell ref="A6:F6"/>
    <mergeCell ref="A91:L91"/>
    <mergeCell ref="A162:B162"/>
    <mergeCell ref="A163:B163"/>
    <mergeCell ref="A164:B164"/>
    <mergeCell ref="A166:O166"/>
    <mergeCell ref="A167:K167"/>
    <mergeCell ref="A168:K168"/>
    <mergeCell ref="L168:M168"/>
    <mergeCell ref="K157:L157"/>
    <mergeCell ref="M157:N157"/>
    <mergeCell ref="A158:B158"/>
    <mergeCell ref="A159:B159"/>
    <mergeCell ref="A160:B160"/>
    <mergeCell ref="A161:B161"/>
    <mergeCell ref="A153:B153"/>
    <mergeCell ref="A157:B157"/>
    <mergeCell ref="C157:D157"/>
    <mergeCell ref="E157:F157"/>
    <mergeCell ref="G157:H157"/>
    <mergeCell ref="I157:J157"/>
  </mergeCells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C5C3-5FE5-4558-9BD7-A793261C96DD}">
  <dimension ref="A1:Q32"/>
  <sheetViews>
    <sheetView showGridLines="0" workbookViewId="0">
      <selection activeCell="C6" sqref="C6"/>
    </sheetView>
  </sheetViews>
  <sheetFormatPr baseColWidth="10" defaultRowHeight="12.75" x14ac:dyDescent="0.2"/>
  <cols>
    <col min="1" max="1" width="6.5703125" style="26" customWidth="1"/>
    <col min="2" max="2" width="11.140625" style="26" customWidth="1"/>
    <col min="3" max="3" width="55.42578125" style="26" customWidth="1"/>
    <col min="4" max="4" width="28" style="26" customWidth="1"/>
    <col min="5" max="5" width="24.5703125" style="26" customWidth="1"/>
    <col min="6" max="6" width="17.5703125" style="26" customWidth="1"/>
    <col min="7" max="7" width="11.42578125" style="26"/>
    <col min="8" max="8" width="21.7109375" style="27" customWidth="1"/>
    <col min="9" max="16384" width="11.42578125" style="26"/>
  </cols>
  <sheetData>
    <row r="1" spans="1:9" ht="20.25" customHeight="1" x14ac:dyDescent="0.2">
      <c r="A1" s="25"/>
      <c r="C1" s="108" t="s">
        <v>225</v>
      </c>
      <c r="D1" s="108"/>
      <c r="E1" s="108"/>
      <c r="F1" s="108"/>
      <c r="G1" s="108"/>
      <c r="H1" s="108"/>
      <c r="I1" s="108"/>
    </row>
    <row r="2" spans="1:9" ht="20.25" customHeight="1" x14ac:dyDescent="0.2">
      <c r="A2" s="25"/>
      <c r="C2" s="108" t="s">
        <v>31</v>
      </c>
      <c r="D2" s="108"/>
      <c r="E2" s="108"/>
      <c r="F2" s="108"/>
      <c r="G2" s="108"/>
      <c r="H2" s="108"/>
      <c r="I2" s="108"/>
    </row>
    <row r="3" spans="1:9" ht="20.25" customHeight="1" x14ac:dyDescent="0.2">
      <c r="A3" s="28"/>
      <c r="B3" s="1"/>
      <c r="C3" s="109" t="s">
        <v>132</v>
      </c>
      <c r="D3" s="109"/>
      <c r="E3" s="109"/>
      <c r="F3" s="109"/>
      <c r="G3" s="109"/>
      <c r="H3" s="109"/>
      <c r="I3" s="109"/>
    </row>
    <row r="4" spans="1:9" ht="38.25" x14ac:dyDescent="0.2">
      <c r="A4" s="50" t="s">
        <v>133</v>
      </c>
      <c r="B4" s="50" t="s">
        <v>134</v>
      </c>
      <c r="C4" s="50" t="s">
        <v>135</v>
      </c>
      <c r="D4" s="111" t="s">
        <v>136</v>
      </c>
      <c r="E4" s="111"/>
      <c r="F4" s="50" t="s">
        <v>137</v>
      </c>
      <c r="G4" s="50" t="s">
        <v>138</v>
      </c>
      <c r="H4" s="50" t="s">
        <v>139</v>
      </c>
      <c r="I4" s="50" t="s">
        <v>140</v>
      </c>
    </row>
    <row r="5" spans="1:9" s="35" customFormat="1" ht="21" customHeight="1" x14ac:dyDescent="0.2">
      <c r="A5" s="31">
        <v>1</v>
      </c>
      <c r="B5" s="31">
        <v>1119</v>
      </c>
      <c r="C5" s="32" t="s">
        <v>141</v>
      </c>
      <c r="D5" s="110" t="s">
        <v>141</v>
      </c>
      <c r="E5" s="110"/>
      <c r="F5" s="31" t="s">
        <v>142</v>
      </c>
      <c r="G5" s="31" t="s">
        <v>8</v>
      </c>
      <c r="H5" s="33" t="s">
        <v>143</v>
      </c>
      <c r="I5" s="34">
        <v>7284</v>
      </c>
    </row>
    <row r="6" spans="1:9" s="35" customFormat="1" ht="21" customHeight="1" x14ac:dyDescent="0.2">
      <c r="A6" s="31">
        <v>2</v>
      </c>
      <c r="B6" s="31">
        <v>1704</v>
      </c>
      <c r="C6" s="32" t="s">
        <v>144</v>
      </c>
      <c r="D6" s="110" t="s">
        <v>144</v>
      </c>
      <c r="E6" s="110"/>
      <c r="F6" s="31" t="s">
        <v>145</v>
      </c>
      <c r="G6" s="31" t="s">
        <v>146</v>
      </c>
      <c r="H6" s="33" t="s">
        <v>143</v>
      </c>
      <c r="I6" s="34">
        <v>3323</v>
      </c>
    </row>
    <row r="7" spans="1:9" s="35" customFormat="1" ht="21" customHeight="1" x14ac:dyDescent="0.2">
      <c r="A7" s="31">
        <v>3</v>
      </c>
      <c r="B7" s="31">
        <v>1704</v>
      </c>
      <c r="C7" s="32" t="s">
        <v>144</v>
      </c>
      <c r="D7" s="110" t="s">
        <v>144</v>
      </c>
      <c r="E7" s="110"/>
      <c r="F7" s="31" t="s">
        <v>147</v>
      </c>
      <c r="G7" s="31" t="s">
        <v>146</v>
      </c>
      <c r="H7" s="33" t="s">
        <v>143</v>
      </c>
      <c r="I7" s="34">
        <v>673</v>
      </c>
    </row>
    <row r="8" spans="1:9" s="35" customFormat="1" ht="21" customHeight="1" x14ac:dyDescent="0.2">
      <c r="A8" s="31">
        <v>4</v>
      </c>
      <c r="B8" s="31">
        <v>1706</v>
      </c>
      <c r="C8" s="32" t="s">
        <v>148</v>
      </c>
      <c r="D8" s="110" t="s">
        <v>148</v>
      </c>
      <c r="E8" s="110"/>
      <c r="F8" s="31" t="s">
        <v>145</v>
      </c>
      <c r="G8" s="31" t="s">
        <v>146</v>
      </c>
      <c r="H8" s="33" t="s">
        <v>143</v>
      </c>
      <c r="I8" s="34">
        <v>90</v>
      </c>
    </row>
    <row r="9" spans="1:9" s="35" customFormat="1" ht="21" customHeight="1" x14ac:dyDescent="0.2">
      <c r="A9" s="31">
        <v>5</v>
      </c>
      <c r="B9" s="31">
        <v>1711</v>
      </c>
      <c r="C9" s="32" t="s">
        <v>149</v>
      </c>
      <c r="D9" s="110" t="s">
        <v>149</v>
      </c>
      <c r="E9" s="110"/>
      <c r="F9" s="31" t="s">
        <v>150</v>
      </c>
      <c r="G9" s="31" t="s">
        <v>146</v>
      </c>
      <c r="H9" s="33" t="s">
        <v>143</v>
      </c>
      <c r="I9" s="34">
        <v>31</v>
      </c>
    </row>
    <row r="10" spans="1:9" s="35" customFormat="1" ht="21" customHeight="1" x14ac:dyDescent="0.2">
      <c r="A10" s="31">
        <v>6</v>
      </c>
      <c r="B10" s="31">
        <v>1714</v>
      </c>
      <c r="C10" s="32" t="s">
        <v>151</v>
      </c>
      <c r="D10" s="110" t="s">
        <v>151</v>
      </c>
      <c r="E10" s="110"/>
      <c r="F10" s="31" t="s">
        <v>145</v>
      </c>
      <c r="G10" s="31" t="s">
        <v>146</v>
      </c>
      <c r="H10" s="33" t="s">
        <v>143</v>
      </c>
      <c r="I10" s="34">
        <v>75</v>
      </c>
    </row>
    <row r="11" spans="1:9" s="35" customFormat="1" ht="21" customHeight="1" x14ac:dyDescent="0.2">
      <c r="A11" s="31">
        <v>7</v>
      </c>
      <c r="B11" s="31">
        <v>1818</v>
      </c>
      <c r="C11" s="32" t="s">
        <v>152</v>
      </c>
      <c r="D11" s="110" t="s">
        <v>152</v>
      </c>
      <c r="E11" s="110"/>
      <c r="F11" s="31" t="s">
        <v>153</v>
      </c>
      <c r="G11" s="31" t="s">
        <v>146</v>
      </c>
      <c r="H11" s="33" t="s">
        <v>143</v>
      </c>
      <c r="I11" s="34">
        <v>28</v>
      </c>
    </row>
    <row r="12" spans="1:9" s="35" customFormat="1" ht="21" customHeight="1" x14ac:dyDescent="0.2">
      <c r="A12" s="31">
        <v>8</v>
      </c>
      <c r="B12" s="31">
        <v>1818</v>
      </c>
      <c r="C12" s="32" t="s">
        <v>152</v>
      </c>
      <c r="D12" s="110" t="s">
        <v>152</v>
      </c>
      <c r="E12" s="110"/>
      <c r="F12" s="31" t="s">
        <v>145</v>
      </c>
      <c r="G12" s="31" t="s">
        <v>146</v>
      </c>
      <c r="H12" s="33" t="s">
        <v>143</v>
      </c>
      <c r="I12" s="34">
        <v>4004</v>
      </c>
    </row>
    <row r="13" spans="1:9" s="35" customFormat="1" ht="21" customHeight="1" x14ac:dyDescent="0.2">
      <c r="A13" s="31">
        <v>9</v>
      </c>
      <c r="B13" s="31">
        <v>1826</v>
      </c>
      <c r="C13" s="32" t="s">
        <v>154</v>
      </c>
      <c r="D13" s="110" t="s">
        <v>154</v>
      </c>
      <c r="E13" s="110"/>
      <c r="F13" s="31" t="s">
        <v>145</v>
      </c>
      <c r="G13" s="31" t="s">
        <v>146</v>
      </c>
      <c r="H13" s="33" t="s">
        <v>143</v>
      </c>
      <c r="I13" s="34">
        <v>388</v>
      </c>
    </row>
    <row r="14" spans="1:9" s="35" customFormat="1" ht="21" customHeight="1" x14ac:dyDescent="0.2">
      <c r="A14" s="31">
        <v>10</v>
      </c>
      <c r="B14" s="31">
        <v>2102</v>
      </c>
      <c r="C14" s="32" t="s">
        <v>155</v>
      </c>
      <c r="D14" s="110" t="s">
        <v>155</v>
      </c>
      <c r="E14" s="110"/>
      <c r="F14" s="31" t="s">
        <v>145</v>
      </c>
      <c r="G14" s="31" t="s">
        <v>8</v>
      </c>
      <c r="H14" s="33" t="s">
        <v>143</v>
      </c>
      <c r="I14" s="34">
        <v>5556</v>
      </c>
    </row>
    <row r="15" spans="1:9" s="35" customFormat="1" ht="21" customHeight="1" x14ac:dyDescent="0.2">
      <c r="A15" s="31">
        <v>11</v>
      </c>
      <c r="B15" s="31">
        <v>2104</v>
      </c>
      <c r="C15" s="32" t="s">
        <v>156</v>
      </c>
      <c r="D15" s="110" t="s">
        <v>156</v>
      </c>
      <c r="E15" s="110"/>
      <c r="F15" s="31" t="s">
        <v>145</v>
      </c>
      <c r="G15" s="31" t="s">
        <v>8</v>
      </c>
      <c r="H15" s="36" t="s">
        <v>157</v>
      </c>
      <c r="I15" s="34">
        <v>707</v>
      </c>
    </row>
    <row r="16" spans="1:9" s="35" customFormat="1" ht="21" customHeight="1" x14ac:dyDescent="0.2">
      <c r="A16" s="31">
        <v>12</v>
      </c>
      <c r="B16" s="31">
        <v>2106</v>
      </c>
      <c r="C16" s="32" t="s">
        <v>158</v>
      </c>
      <c r="D16" s="110" t="s">
        <v>158</v>
      </c>
      <c r="E16" s="110"/>
      <c r="F16" s="31" t="s">
        <v>145</v>
      </c>
      <c r="G16" s="31" t="s">
        <v>8</v>
      </c>
      <c r="H16" s="36" t="s">
        <v>157</v>
      </c>
      <c r="I16" s="34">
        <v>643</v>
      </c>
    </row>
    <row r="17" spans="1:17" s="35" customFormat="1" ht="21" customHeight="1" x14ac:dyDescent="0.2">
      <c r="A17" s="31">
        <v>13</v>
      </c>
      <c r="B17" s="31">
        <v>2745</v>
      </c>
      <c r="C17" s="32" t="s">
        <v>159</v>
      </c>
      <c r="D17" s="110" t="s">
        <v>159</v>
      </c>
      <c r="E17" s="110"/>
      <c r="F17" s="31" t="s">
        <v>145</v>
      </c>
      <c r="G17" s="31" t="s">
        <v>146</v>
      </c>
      <c r="H17" s="36" t="s">
        <v>157</v>
      </c>
      <c r="I17" s="34">
        <v>570</v>
      </c>
    </row>
    <row r="18" spans="1:17" s="35" customFormat="1" ht="21" customHeight="1" x14ac:dyDescent="0.2">
      <c r="A18" s="31">
        <v>14</v>
      </c>
      <c r="B18" s="31">
        <v>2810</v>
      </c>
      <c r="C18" s="32" t="s">
        <v>160</v>
      </c>
      <c r="D18" s="110" t="s">
        <v>160</v>
      </c>
      <c r="E18" s="110"/>
      <c r="F18" s="31" t="s">
        <v>161</v>
      </c>
      <c r="G18" s="31" t="s">
        <v>146</v>
      </c>
      <c r="H18" s="33" t="s">
        <v>143</v>
      </c>
      <c r="I18" s="34">
        <v>191</v>
      </c>
    </row>
    <row r="19" spans="1:17" s="35" customFormat="1" ht="21" customHeight="1" x14ac:dyDescent="0.2">
      <c r="A19" s="31">
        <v>15</v>
      </c>
      <c r="B19" s="31">
        <v>2827</v>
      </c>
      <c r="C19" s="32" t="s">
        <v>162</v>
      </c>
      <c r="D19" s="110" t="s">
        <v>162</v>
      </c>
      <c r="E19" s="110"/>
      <c r="F19" s="31" t="s">
        <v>142</v>
      </c>
      <c r="G19" s="31" t="s">
        <v>146</v>
      </c>
      <c r="H19" s="36" t="s">
        <v>157</v>
      </c>
      <c r="I19" s="34">
        <v>2467</v>
      </c>
    </row>
    <row r="20" spans="1:17" s="35" customFormat="1" ht="21" customHeight="1" x14ac:dyDescent="0.2">
      <c r="A20" s="31">
        <v>16</v>
      </c>
      <c r="B20" s="31">
        <v>2829</v>
      </c>
      <c r="C20" s="32" t="s">
        <v>163</v>
      </c>
      <c r="D20" s="110" t="s">
        <v>163</v>
      </c>
      <c r="E20" s="110"/>
      <c r="F20" s="31" t="s">
        <v>145</v>
      </c>
      <c r="G20" s="31" t="s">
        <v>146</v>
      </c>
      <c r="H20" s="36" t="s">
        <v>157</v>
      </c>
      <c r="I20" s="34">
        <v>4825</v>
      </c>
    </row>
    <row r="21" spans="1:17" s="35" customFormat="1" ht="21" customHeight="1" x14ac:dyDescent="0.2">
      <c r="A21" s="31">
        <v>17</v>
      </c>
      <c r="B21" s="31">
        <v>2833</v>
      </c>
      <c r="C21" s="32" t="s">
        <v>164</v>
      </c>
      <c r="D21" s="110" t="s">
        <v>164</v>
      </c>
      <c r="E21" s="110"/>
      <c r="F21" s="31" t="s">
        <v>153</v>
      </c>
      <c r="G21" s="31" t="s">
        <v>146</v>
      </c>
      <c r="H21" s="36" t="s">
        <v>157</v>
      </c>
      <c r="I21" s="34">
        <v>78</v>
      </c>
    </row>
    <row r="22" spans="1:17" s="35" customFormat="1" ht="21" customHeight="1" x14ac:dyDescent="0.2">
      <c r="A22" s="31">
        <v>18</v>
      </c>
      <c r="B22" s="31">
        <v>3817</v>
      </c>
      <c r="C22" s="32" t="s">
        <v>165</v>
      </c>
      <c r="D22" s="110" t="s">
        <v>165</v>
      </c>
      <c r="E22" s="110"/>
      <c r="F22" s="31" t="s">
        <v>166</v>
      </c>
      <c r="G22" s="31" t="s">
        <v>146</v>
      </c>
      <c r="H22" s="36" t="s">
        <v>157</v>
      </c>
      <c r="I22" s="34">
        <v>1492</v>
      </c>
    </row>
    <row r="23" spans="1:17" s="35" customFormat="1" ht="21" customHeight="1" x14ac:dyDescent="0.2">
      <c r="A23" s="31">
        <v>19</v>
      </c>
      <c r="B23" s="31">
        <v>4710</v>
      </c>
      <c r="C23" s="32" t="s">
        <v>167</v>
      </c>
      <c r="D23" s="110" t="s">
        <v>167</v>
      </c>
      <c r="E23" s="110"/>
      <c r="F23" s="31" t="s">
        <v>145</v>
      </c>
      <c r="G23" s="31" t="s">
        <v>146</v>
      </c>
      <c r="H23" s="36" t="s">
        <v>168</v>
      </c>
      <c r="I23" s="34">
        <v>2</v>
      </c>
    </row>
    <row r="24" spans="1:17" s="35" customFormat="1" ht="21" customHeight="1" x14ac:dyDescent="0.2">
      <c r="A24" s="31">
        <v>20</v>
      </c>
      <c r="B24" s="31">
        <v>4813</v>
      </c>
      <c r="C24" s="32" t="s">
        <v>169</v>
      </c>
      <c r="D24" s="110" t="s">
        <v>169</v>
      </c>
      <c r="E24" s="110"/>
      <c r="F24" s="31" t="s">
        <v>145</v>
      </c>
      <c r="G24" s="31" t="s">
        <v>146</v>
      </c>
      <c r="H24" s="33" t="s">
        <v>168</v>
      </c>
      <c r="I24" s="34">
        <v>44</v>
      </c>
    </row>
    <row r="25" spans="1:17" s="35" customFormat="1" ht="21" customHeight="1" x14ac:dyDescent="0.2">
      <c r="A25" s="31">
        <v>21</v>
      </c>
      <c r="B25" s="31">
        <v>9110</v>
      </c>
      <c r="C25" s="32" t="s">
        <v>170</v>
      </c>
      <c r="D25" s="110" t="s">
        <v>170</v>
      </c>
      <c r="E25" s="110"/>
      <c r="F25" s="31" t="s">
        <v>145</v>
      </c>
      <c r="G25" s="31" t="s">
        <v>8</v>
      </c>
      <c r="H25" s="33" t="s">
        <v>171</v>
      </c>
      <c r="I25" s="34">
        <v>3307</v>
      </c>
    </row>
    <row r="26" spans="1:17" s="35" customFormat="1" ht="21" customHeight="1" x14ac:dyDescent="0.2">
      <c r="A26" s="31">
        <v>22</v>
      </c>
      <c r="B26" s="31">
        <v>9929</v>
      </c>
      <c r="C26" s="32" t="s">
        <v>172</v>
      </c>
      <c r="D26" s="110" t="s">
        <v>172</v>
      </c>
      <c r="E26" s="110"/>
      <c r="F26" s="31" t="s">
        <v>173</v>
      </c>
      <c r="G26" s="31" t="s">
        <v>8</v>
      </c>
      <c r="H26" s="33" t="s">
        <v>143</v>
      </c>
      <c r="I26" s="34">
        <v>1</v>
      </c>
    </row>
    <row r="27" spans="1:17" s="35" customFormat="1" ht="12" customHeight="1" x14ac:dyDescent="0.2">
      <c r="A27" s="22" t="s">
        <v>61</v>
      </c>
      <c r="B27" s="22"/>
      <c r="C27" s="22"/>
      <c r="D27" s="22"/>
      <c r="E27" s="22"/>
      <c r="F27" s="22"/>
      <c r="G27" s="22"/>
      <c r="H27" s="22"/>
      <c r="I27" s="22"/>
    </row>
    <row r="28" spans="1:17" s="19" customFormat="1" ht="12" x14ac:dyDescent="0.2">
      <c r="A28" s="22" t="s">
        <v>27</v>
      </c>
      <c r="B28" s="18"/>
      <c r="C28" s="18"/>
      <c r="D28" s="18"/>
      <c r="E28" s="18"/>
      <c r="F28" s="18"/>
      <c r="G28" s="18"/>
      <c r="H28" s="21"/>
      <c r="I28" s="21"/>
      <c r="J28" s="21"/>
      <c r="K28" s="21"/>
      <c r="L28" s="18"/>
      <c r="M28" s="18"/>
      <c r="N28" s="18"/>
      <c r="O28" s="18"/>
      <c r="P28" s="18"/>
      <c r="Q28" s="18"/>
    </row>
    <row r="29" spans="1:17" s="19" customFormat="1" ht="12" x14ac:dyDescent="0.2">
      <c r="A29" s="22" t="s">
        <v>28</v>
      </c>
      <c r="B29" s="18"/>
      <c r="C29" s="18"/>
      <c r="D29" s="18"/>
      <c r="E29" s="18"/>
      <c r="F29" s="18"/>
      <c r="G29" s="18"/>
      <c r="H29" s="21"/>
      <c r="I29" s="21"/>
      <c r="J29" s="21"/>
      <c r="K29" s="21"/>
      <c r="L29" s="18"/>
      <c r="M29" s="18"/>
      <c r="N29" s="18"/>
      <c r="O29" s="18"/>
      <c r="P29" s="18"/>
      <c r="Q29" s="18"/>
    </row>
    <row r="30" spans="1:17" s="19" customFormat="1" ht="12" x14ac:dyDescent="0.2">
      <c r="A30" s="22" t="s">
        <v>29</v>
      </c>
      <c r="B30" s="18"/>
      <c r="C30" s="18"/>
      <c r="D30" s="18"/>
      <c r="E30" s="18"/>
      <c r="F30" s="18"/>
      <c r="G30" s="18"/>
      <c r="H30" s="21"/>
      <c r="I30" s="21"/>
      <c r="J30" s="21"/>
      <c r="K30" s="21"/>
      <c r="L30" s="18"/>
      <c r="M30" s="18"/>
      <c r="N30" s="18"/>
      <c r="O30" s="18"/>
      <c r="P30" s="18"/>
      <c r="Q30" s="18"/>
    </row>
    <row r="31" spans="1:17" s="19" customFormat="1" ht="12" x14ac:dyDescent="0.2">
      <c r="A31" s="22" t="s">
        <v>1</v>
      </c>
      <c r="B31" s="18"/>
      <c r="C31" s="18"/>
      <c r="D31" s="18"/>
      <c r="E31" s="18"/>
      <c r="F31" s="18"/>
      <c r="G31" s="18"/>
      <c r="H31" s="21"/>
      <c r="I31" s="21"/>
      <c r="J31" s="21"/>
      <c r="K31" s="21"/>
      <c r="L31" s="18"/>
      <c r="M31" s="18"/>
      <c r="N31" s="18"/>
      <c r="O31" s="18"/>
      <c r="P31" s="18"/>
      <c r="Q31" s="18"/>
    </row>
    <row r="32" spans="1:17" s="19" customFormat="1" ht="12" x14ac:dyDescent="0.2">
      <c r="A32" s="22" t="s">
        <v>30</v>
      </c>
      <c r="B32" s="18"/>
      <c r="C32" s="18"/>
      <c r="D32" s="18"/>
      <c r="E32" s="18"/>
      <c r="F32" s="18"/>
      <c r="G32" s="18"/>
      <c r="H32" s="21"/>
      <c r="I32" s="21"/>
      <c r="J32" s="21"/>
      <c r="K32" s="21"/>
      <c r="L32" s="18"/>
      <c r="M32" s="18"/>
      <c r="N32" s="18"/>
      <c r="O32" s="18"/>
      <c r="P32" s="18"/>
      <c r="Q32" s="18"/>
    </row>
  </sheetData>
  <mergeCells count="26"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D26:E26"/>
    <mergeCell ref="C1:I1"/>
    <mergeCell ref="C2:I2"/>
    <mergeCell ref="C3:I3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4:E4"/>
    <mergeCell ref="D5:E5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EB2A-A311-4D2D-B935-C7E1DC7A9344}">
  <dimension ref="A1:Q44"/>
  <sheetViews>
    <sheetView showGridLines="0" workbookViewId="0">
      <selection activeCell="F11" sqref="F11"/>
    </sheetView>
  </sheetViews>
  <sheetFormatPr baseColWidth="10" defaultColWidth="0" defaultRowHeight="0" customHeight="1" zeroHeight="1" x14ac:dyDescent="0.2"/>
  <cols>
    <col min="1" max="1" width="5.28515625" style="26" customWidth="1"/>
    <col min="2" max="2" width="9.7109375" style="26" customWidth="1"/>
    <col min="3" max="3" width="20.85546875" style="26" customWidth="1"/>
    <col min="4" max="14" width="12.140625" style="26" customWidth="1"/>
    <col min="15" max="15" width="3.85546875" style="26" customWidth="1"/>
    <col min="16" max="16384" width="11.42578125" style="26" hidden="1"/>
  </cols>
  <sheetData>
    <row r="1" spans="1:15" ht="12.75" x14ac:dyDescent="0.2">
      <c r="A1" s="25"/>
      <c r="C1" s="2"/>
      <c r="D1" s="108" t="s">
        <v>226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2.75" x14ac:dyDescent="0.2">
      <c r="A2" s="25"/>
      <c r="B2" s="2"/>
      <c r="C2" s="2"/>
      <c r="D2" s="108" t="s">
        <v>131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15" customHeight="1" x14ac:dyDescent="0.2">
      <c r="B3" s="2"/>
      <c r="C3" s="2"/>
      <c r="D3" s="108" t="s">
        <v>176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s="5" customFormat="1" ht="38.25" x14ac:dyDescent="0.2">
      <c r="A4" s="30" t="s">
        <v>133</v>
      </c>
      <c r="B4" s="30" t="s">
        <v>174</v>
      </c>
      <c r="C4" s="30" t="s">
        <v>175</v>
      </c>
      <c r="D4" s="30">
        <v>2013</v>
      </c>
      <c r="E4" s="30">
        <v>2014</v>
      </c>
      <c r="F4" s="30">
        <v>2015</v>
      </c>
      <c r="G4" s="30">
        <v>2016</v>
      </c>
      <c r="H4" s="30">
        <v>2017</v>
      </c>
      <c r="I4" s="30">
        <v>2018</v>
      </c>
      <c r="J4" s="30">
        <v>2019</v>
      </c>
      <c r="K4" s="30">
        <v>2020</v>
      </c>
      <c r="L4" s="30">
        <v>2021</v>
      </c>
      <c r="M4" s="30">
        <v>2022</v>
      </c>
      <c r="N4" s="30">
        <v>2023</v>
      </c>
    </row>
    <row r="5" spans="1:15" ht="12.75" x14ac:dyDescent="0.2">
      <c r="A5" s="37">
        <v>1</v>
      </c>
      <c r="B5" s="37">
        <v>50001</v>
      </c>
      <c r="C5" s="40" t="s">
        <v>177</v>
      </c>
      <c r="D5" s="38">
        <v>25256</v>
      </c>
      <c r="E5" s="38">
        <v>26938</v>
      </c>
      <c r="F5" s="38">
        <v>28884</v>
      </c>
      <c r="G5" s="38">
        <v>30416</v>
      </c>
      <c r="H5" s="38">
        <v>27382</v>
      </c>
      <c r="I5" s="38">
        <v>27464</v>
      </c>
      <c r="J5" s="38">
        <v>27444</v>
      </c>
      <c r="K5" s="38">
        <v>30313</v>
      </c>
      <c r="L5" s="38">
        <v>30378</v>
      </c>
      <c r="M5" s="38">
        <v>28293</v>
      </c>
      <c r="N5" s="38">
        <v>28787</v>
      </c>
    </row>
    <row r="6" spans="1:15" ht="12.75" x14ac:dyDescent="0.2">
      <c r="A6" s="37">
        <v>2</v>
      </c>
      <c r="B6" s="37">
        <v>50006</v>
      </c>
      <c r="C6" s="40" t="s">
        <v>178</v>
      </c>
      <c r="D6" s="38">
        <v>2593</v>
      </c>
      <c r="E6" s="38">
        <v>2170</v>
      </c>
      <c r="F6" s="38">
        <v>2209</v>
      </c>
      <c r="G6" s="38">
        <v>2255</v>
      </c>
      <c r="H6" s="38">
        <v>2399</v>
      </c>
      <c r="I6" s="38">
        <v>2433</v>
      </c>
      <c r="J6" s="38">
        <v>2627</v>
      </c>
      <c r="K6" s="38">
        <v>2851</v>
      </c>
      <c r="L6" s="38">
        <v>3836</v>
      </c>
      <c r="M6" s="38">
        <v>4286</v>
      </c>
      <c r="N6" s="38">
        <v>4821</v>
      </c>
    </row>
    <row r="7" spans="1:15" ht="12.75" x14ac:dyDescent="0.2">
      <c r="A7" s="37">
        <v>3</v>
      </c>
      <c r="B7" s="37">
        <v>50110</v>
      </c>
      <c r="C7" s="40" t="s">
        <v>204</v>
      </c>
      <c r="D7" s="38">
        <v>22</v>
      </c>
      <c r="E7" s="38" t="s">
        <v>79</v>
      </c>
      <c r="F7" s="38">
        <v>23</v>
      </c>
      <c r="G7" s="38" t="s">
        <v>79</v>
      </c>
      <c r="H7" s="38" t="s">
        <v>79</v>
      </c>
      <c r="I7" s="38">
        <v>27</v>
      </c>
      <c r="J7" s="38">
        <v>28</v>
      </c>
      <c r="K7" s="38">
        <v>27</v>
      </c>
      <c r="L7" s="38">
        <v>52</v>
      </c>
      <c r="M7" s="38">
        <v>42</v>
      </c>
      <c r="N7" s="38">
        <v>13</v>
      </c>
    </row>
    <row r="8" spans="1:15" ht="12.75" x14ac:dyDescent="0.2">
      <c r="A8" s="37">
        <v>4</v>
      </c>
      <c r="B8" s="37">
        <v>50124</v>
      </c>
      <c r="C8" s="40" t="s">
        <v>179</v>
      </c>
      <c r="D8" s="38" t="s">
        <v>79</v>
      </c>
      <c r="E8" s="38" t="s">
        <v>79</v>
      </c>
      <c r="F8" s="38">
        <v>1</v>
      </c>
      <c r="G8" s="38" t="s">
        <v>79</v>
      </c>
      <c r="H8" s="38" t="s">
        <v>79</v>
      </c>
      <c r="I8" s="38" t="s">
        <v>79</v>
      </c>
      <c r="J8" s="38" t="s">
        <v>79</v>
      </c>
      <c r="K8" s="38" t="s">
        <v>79</v>
      </c>
      <c r="L8" s="38" t="s">
        <v>79</v>
      </c>
      <c r="M8" s="38" t="s">
        <v>79</v>
      </c>
      <c r="N8" s="38" t="s">
        <v>79</v>
      </c>
    </row>
    <row r="9" spans="1:15" ht="12.75" x14ac:dyDescent="0.2">
      <c r="A9" s="37">
        <v>5</v>
      </c>
      <c r="B9" s="37">
        <v>50150</v>
      </c>
      <c r="C9" s="40" t="s">
        <v>180</v>
      </c>
      <c r="D9" s="38">
        <v>242</v>
      </c>
      <c r="E9" s="38">
        <v>112</v>
      </c>
      <c r="F9" s="38">
        <v>55</v>
      </c>
      <c r="G9" s="38">
        <v>32</v>
      </c>
      <c r="H9" s="38">
        <v>32</v>
      </c>
      <c r="I9" s="38">
        <v>16</v>
      </c>
      <c r="J9" s="38">
        <v>33</v>
      </c>
      <c r="K9" s="38" t="s">
        <v>79</v>
      </c>
      <c r="L9" s="38" t="s">
        <v>79</v>
      </c>
      <c r="M9" s="38" t="s">
        <v>79</v>
      </c>
      <c r="N9" s="38" t="s">
        <v>79</v>
      </c>
    </row>
    <row r="10" spans="1:15" ht="12.75" x14ac:dyDescent="0.2">
      <c r="A10" s="37">
        <v>6</v>
      </c>
      <c r="B10" s="37">
        <v>50223</v>
      </c>
      <c r="C10" s="40" t="s">
        <v>181</v>
      </c>
      <c r="D10" s="38">
        <v>17</v>
      </c>
      <c r="E10" s="38">
        <v>14</v>
      </c>
      <c r="F10" s="38" t="s">
        <v>79</v>
      </c>
      <c r="G10" s="38" t="s">
        <v>79</v>
      </c>
      <c r="H10" s="38" t="s">
        <v>79</v>
      </c>
      <c r="I10" s="38" t="s">
        <v>79</v>
      </c>
      <c r="J10" s="38" t="s">
        <v>79</v>
      </c>
      <c r="K10" s="38" t="s">
        <v>79</v>
      </c>
      <c r="L10" s="38" t="s">
        <v>79</v>
      </c>
      <c r="M10" s="38" t="s">
        <v>79</v>
      </c>
      <c r="N10" s="38">
        <v>1</v>
      </c>
    </row>
    <row r="11" spans="1:15" ht="12.75" x14ac:dyDescent="0.2">
      <c r="A11" s="37">
        <v>7</v>
      </c>
      <c r="B11" s="37">
        <v>50226</v>
      </c>
      <c r="C11" s="40" t="s">
        <v>182</v>
      </c>
      <c r="D11" s="38">
        <v>405</v>
      </c>
      <c r="E11" s="38">
        <v>341</v>
      </c>
      <c r="F11" s="38">
        <v>198</v>
      </c>
      <c r="G11" s="38">
        <v>227</v>
      </c>
      <c r="H11" s="38">
        <v>281</v>
      </c>
      <c r="I11" s="38">
        <v>244</v>
      </c>
      <c r="J11" s="38">
        <v>269</v>
      </c>
      <c r="K11" s="38">
        <v>307</v>
      </c>
      <c r="L11" s="38">
        <v>527</v>
      </c>
      <c r="M11" s="38">
        <v>649</v>
      </c>
      <c r="N11" s="38">
        <v>821</v>
      </c>
    </row>
    <row r="12" spans="1:15" ht="12.75" x14ac:dyDescent="0.2">
      <c r="A12" s="37">
        <v>8</v>
      </c>
      <c r="B12" s="37">
        <v>50245</v>
      </c>
      <c r="C12" s="40" t="s">
        <v>183</v>
      </c>
      <c r="D12" s="38" t="s">
        <v>79</v>
      </c>
      <c r="E12" s="38" t="s">
        <v>79</v>
      </c>
      <c r="F12" s="38" t="s">
        <v>79</v>
      </c>
      <c r="G12" s="38" t="s">
        <v>79</v>
      </c>
      <c r="H12" s="38" t="s">
        <v>79</v>
      </c>
      <c r="I12" s="38" t="s">
        <v>79</v>
      </c>
      <c r="J12" s="38" t="s">
        <v>79</v>
      </c>
      <c r="K12" s="38" t="s">
        <v>79</v>
      </c>
      <c r="L12" s="38" t="s">
        <v>79</v>
      </c>
      <c r="M12" s="38" t="s">
        <v>79</v>
      </c>
      <c r="N12" s="38" t="s">
        <v>79</v>
      </c>
    </row>
    <row r="13" spans="1:15" ht="12.75" x14ac:dyDescent="0.2">
      <c r="A13" s="37">
        <v>9</v>
      </c>
      <c r="B13" s="37">
        <v>50251</v>
      </c>
      <c r="C13" s="40" t="s">
        <v>184</v>
      </c>
      <c r="D13" s="38" t="s">
        <v>79</v>
      </c>
      <c r="E13" s="38" t="s">
        <v>79</v>
      </c>
      <c r="F13" s="38" t="s">
        <v>79</v>
      </c>
      <c r="G13" s="38" t="s">
        <v>79</v>
      </c>
      <c r="H13" s="38">
        <v>1</v>
      </c>
      <c r="I13" s="38" t="s">
        <v>79</v>
      </c>
      <c r="J13" s="38">
        <v>2</v>
      </c>
      <c r="K13" s="38" t="s">
        <v>79</v>
      </c>
      <c r="L13" s="38" t="s">
        <v>79</v>
      </c>
      <c r="M13" s="38">
        <v>9</v>
      </c>
      <c r="N13" s="38">
        <v>16</v>
      </c>
    </row>
    <row r="14" spans="1:15" ht="12.75" x14ac:dyDescent="0.2">
      <c r="A14" s="37">
        <v>10</v>
      </c>
      <c r="B14" s="37">
        <v>50270</v>
      </c>
      <c r="C14" s="40" t="s">
        <v>185</v>
      </c>
      <c r="D14" s="38">
        <v>57</v>
      </c>
      <c r="E14" s="38" t="s">
        <v>79</v>
      </c>
      <c r="F14" s="38">
        <v>18</v>
      </c>
      <c r="G14" s="38" t="s">
        <v>79</v>
      </c>
      <c r="H14" s="38" t="s">
        <v>79</v>
      </c>
      <c r="I14" s="38" t="s">
        <v>79</v>
      </c>
      <c r="J14" s="38" t="s">
        <v>79</v>
      </c>
      <c r="K14" s="38" t="s">
        <v>79</v>
      </c>
      <c r="L14" s="38" t="s">
        <v>79</v>
      </c>
      <c r="M14" s="38" t="s">
        <v>79</v>
      </c>
      <c r="N14" s="38" t="s">
        <v>79</v>
      </c>
    </row>
    <row r="15" spans="1:15" ht="12.75" x14ac:dyDescent="0.2">
      <c r="A15" s="37">
        <v>11</v>
      </c>
      <c r="B15" s="37">
        <v>50287</v>
      </c>
      <c r="C15" s="40" t="s">
        <v>186</v>
      </c>
      <c r="D15" s="38">
        <v>9</v>
      </c>
      <c r="E15" s="38">
        <v>9</v>
      </c>
      <c r="F15" s="38">
        <v>2</v>
      </c>
      <c r="G15" s="38" t="s">
        <v>79</v>
      </c>
      <c r="H15" s="38" t="s">
        <v>79</v>
      </c>
      <c r="I15" s="38" t="s">
        <v>79</v>
      </c>
      <c r="J15" s="38">
        <v>2</v>
      </c>
      <c r="K15" s="38">
        <v>1</v>
      </c>
      <c r="L15" s="38" t="s">
        <v>79</v>
      </c>
      <c r="M15" s="38">
        <v>23</v>
      </c>
      <c r="N15" s="38">
        <v>12</v>
      </c>
    </row>
    <row r="16" spans="1:15" ht="12.75" x14ac:dyDescent="0.2">
      <c r="A16" s="37">
        <v>12</v>
      </c>
      <c r="B16" s="37">
        <v>50313</v>
      </c>
      <c r="C16" s="40" t="s">
        <v>187</v>
      </c>
      <c r="D16" s="38">
        <v>844</v>
      </c>
      <c r="E16" s="38">
        <v>466</v>
      </c>
      <c r="F16" s="38">
        <v>682</v>
      </c>
      <c r="G16" s="38">
        <v>774</v>
      </c>
      <c r="H16" s="38">
        <v>1114</v>
      </c>
      <c r="I16" s="38">
        <v>900</v>
      </c>
      <c r="J16" s="38">
        <v>890</v>
      </c>
      <c r="K16" s="38">
        <v>878</v>
      </c>
      <c r="L16" s="38">
        <v>918</v>
      </c>
      <c r="M16" s="38">
        <v>1163</v>
      </c>
      <c r="N16" s="38">
        <v>1093</v>
      </c>
    </row>
    <row r="17" spans="1:14" ht="12.75" x14ac:dyDescent="0.2">
      <c r="A17" s="37">
        <v>13</v>
      </c>
      <c r="B17" s="37">
        <v>50318</v>
      </c>
      <c r="C17" s="40" t="s">
        <v>188</v>
      </c>
      <c r="D17" s="38">
        <v>50</v>
      </c>
      <c r="E17" s="38">
        <v>1</v>
      </c>
      <c r="F17" s="38" t="s">
        <v>79</v>
      </c>
      <c r="G17" s="38" t="s">
        <v>79</v>
      </c>
      <c r="H17" s="38" t="s">
        <v>79</v>
      </c>
      <c r="I17" s="38" t="s">
        <v>79</v>
      </c>
      <c r="J17" s="38" t="s">
        <v>79</v>
      </c>
      <c r="K17" s="38" t="s">
        <v>79</v>
      </c>
      <c r="L17" s="38" t="s">
        <v>79</v>
      </c>
      <c r="M17" s="38" t="s">
        <v>79</v>
      </c>
      <c r="N17" s="38" t="s">
        <v>79</v>
      </c>
    </row>
    <row r="18" spans="1:14" ht="12.75" x14ac:dyDescent="0.2">
      <c r="A18" s="37">
        <v>14</v>
      </c>
      <c r="B18" s="37">
        <v>50330</v>
      </c>
      <c r="C18" s="40" t="s">
        <v>189</v>
      </c>
      <c r="D18" s="38">
        <v>11</v>
      </c>
      <c r="E18" s="38" t="s">
        <v>79</v>
      </c>
      <c r="F18" s="38" t="s">
        <v>79</v>
      </c>
      <c r="G18" s="38" t="s">
        <v>79</v>
      </c>
      <c r="H18" s="38" t="s">
        <v>79</v>
      </c>
      <c r="I18" s="38" t="s">
        <v>79</v>
      </c>
      <c r="J18" s="38">
        <v>1</v>
      </c>
      <c r="K18" s="38">
        <v>1</v>
      </c>
      <c r="L18" s="38" t="s">
        <v>79</v>
      </c>
      <c r="M18" s="38">
        <v>8</v>
      </c>
      <c r="N18" s="38">
        <v>6</v>
      </c>
    </row>
    <row r="19" spans="1:14" ht="12.75" x14ac:dyDescent="0.2">
      <c r="A19" s="37">
        <v>15</v>
      </c>
      <c r="B19" s="37">
        <v>50350</v>
      </c>
      <c r="C19" s="40" t="s">
        <v>190</v>
      </c>
      <c r="D19" s="38" t="s">
        <v>79</v>
      </c>
      <c r="E19" s="38" t="s">
        <v>79</v>
      </c>
      <c r="F19" s="38" t="s">
        <v>79</v>
      </c>
      <c r="G19" s="38">
        <v>1</v>
      </c>
      <c r="H19" s="38">
        <v>30</v>
      </c>
      <c r="I19" s="38">
        <v>17</v>
      </c>
      <c r="J19" s="38">
        <v>63</v>
      </c>
      <c r="K19" s="38">
        <v>45</v>
      </c>
      <c r="L19" s="38">
        <v>42</v>
      </c>
      <c r="M19" s="38">
        <v>33</v>
      </c>
      <c r="N19" s="38">
        <v>23</v>
      </c>
    </row>
    <row r="20" spans="1:14" ht="12.75" x14ac:dyDescent="0.2">
      <c r="A20" s="37">
        <v>16</v>
      </c>
      <c r="B20" s="37">
        <v>50370</v>
      </c>
      <c r="C20" s="40" t="s">
        <v>191</v>
      </c>
      <c r="D20" s="38" t="s">
        <v>79</v>
      </c>
      <c r="E20" s="38" t="s">
        <v>79</v>
      </c>
      <c r="F20" s="38" t="s">
        <v>79</v>
      </c>
      <c r="G20" s="38" t="s">
        <v>79</v>
      </c>
      <c r="H20" s="38">
        <v>2</v>
      </c>
      <c r="I20" s="38" t="s">
        <v>79</v>
      </c>
      <c r="J20" s="38" t="s">
        <v>79</v>
      </c>
      <c r="K20" s="38" t="s">
        <v>79</v>
      </c>
      <c r="L20" s="38" t="s">
        <v>79</v>
      </c>
      <c r="M20" s="38">
        <v>12</v>
      </c>
      <c r="N20" s="38">
        <v>10</v>
      </c>
    </row>
    <row r="21" spans="1:14" ht="12.75" x14ac:dyDescent="0.2">
      <c r="A21" s="37">
        <v>17</v>
      </c>
      <c r="B21" s="37">
        <v>50400</v>
      </c>
      <c r="C21" s="40" t="s">
        <v>192</v>
      </c>
      <c r="D21" s="38">
        <v>13</v>
      </c>
      <c r="E21" s="38" t="s">
        <v>79</v>
      </c>
      <c r="F21" s="38" t="s">
        <v>79</v>
      </c>
      <c r="G21" s="38" t="s">
        <v>79</v>
      </c>
      <c r="H21" s="38" t="s">
        <v>79</v>
      </c>
      <c r="I21" s="38" t="s">
        <v>79</v>
      </c>
      <c r="J21" s="38">
        <v>1</v>
      </c>
      <c r="K21" s="38" t="s">
        <v>79</v>
      </c>
      <c r="L21" s="38" t="s">
        <v>79</v>
      </c>
      <c r="M21" s="38" t="s">
        <v>79</v>
      </c>
      <c r="N21" s="38" t="s">
        <v>79</v>
      </c>
    </row>
    <row r="22" spans="1:14" ht="12.75" x14ac:dyDescent="0.2">
      <c r="A22" s="37">
        <v>18</v>
      </c>
      <c r="B22" s="37">
        <v>50450</v>
      </c>
      <c r="C22" s="40" t="s">
        <v>193</v>
      </c>
      <c r="D22" s="38">
        <v>31</v>
      </c>
      <c r="E22" s="38">
        <v>16</v>
      </c>
      <c r="F22" s="38" t="s">
        <v>79</v>
      </c>
      <c r="G22" s="38" t="s">
        <v>79</v>
      </c>
      <c r="H22" s="38" t="s">
        <v>79</v>
      </c>
      <c r="I22" s="38">
        <v>25</v>
      </c>
      <c r="J22" s="38">
        <v>22</v>
      </c>
      <c r="K22" s="38">
        <v>58</v>
      </c>
      <c r="L22" s="38">
        <v>69</v>
      </c>
      <c r="M22" s="38">
        <v>53</v>
      </c>
      <c r="N22" s="38">
        <v>25</v>
      </c>
    </row>
    <row r="23" spans="1:14" ht="12.75" x14ac:dyDescent="0.2">
      <c r="A23" s="37">
        <v>19</v>
      </c>
      <c r="B23" s="37">
        <v>50568</v>
      </c>
      <c r="C23" s="40" t="s">
        <v>194</v>
      </c>
      <c r="D23" s="38">
        <v>51</v>
      </c>
      <c r="E23" s="38" t="s">
        <v>79</v>
      </c>
      <c r="F23" s="38">
        <v>2</v>
      </c>
      <c r="G23" s="38" t="s">
        <v>79</v>
      </c>
      <c r="H23" s="38">
        <v>2</v>
      </c>
      <c r="I23" s="38" t="s">
        <v>79</v>
      </c>
      <c r="J23" s="38">
        <v>1</v>
      </c>
      <c r="K23" s="38">
        <v>137</v>
      </c>
      <c r="L23" s="38">
        <v>160</v>
      </c>
      <c r="M23" s="38">
        <v>168</v>
      </c>
      <c r="N23" s="38">
        <v>90</v>
      </c>
    </row>
    <row r="24" spans="1:14" ht="12.75" x14ac:dyDescent="0.2">
      <c r="A24" s="37">
        <v>20</v>
      </c>
      <c r="B24" s="37">
        <v>50573</v>
      </c>
      <c r="C24" s="40" t="s">
        <v>195</v>
      </c>
      <c r="D24" s="38">
        <v>177</v>
      </c>
      <c r="E24" s="38">
        <v>22</v>
      </c>
      <c r="F24" s="38">
        <v>4</v>
      </c>
      <c r="G24" s="38" t="s">
        <v>79</v>
      </c>
      <c r="H24" s="38">
        <v>1</v>
      </c>
      <c r="I24" s="38" t="s">
        <v>79</v>
      </c>
      <c r="J24" s="38">
        <v>3</v>
      </c>
      <c r="K24" s="38">
        <v>1</v>
      </c>
      <c r="L24" s="38">
        <v>26</v>
      </c>
      <c r="M24" s="38">
        <v>15</v>
      </c>
      <c r="N24" s="38">
        <v>12</v>
      </c>
    </row>
    <row r="25" spans="1:14" ht="12.75" x14ac:dyDescent="0.2">
      <c r="A25" s="37">
        <v>21</v>
      </c>
      <c r="B25" s="37">
        <v>50577</v>
      </c>
      <c r="C25" s="40" t="s">
        <v>196</v>
      </c>
      <c r="D25" s="38">
        <v>32</v>
      </c>
      <c r="E25" s="38">
        <v>29</v>
      </c>
      <c r="F25" s="38">
        <v>1</v>
      </c>
      <c r="G25" s="38" t="s">
        <v>79</v>
      </c>
      <c r="H25" s="38" t="s">
        <v>79</v>
      </c>
      <c r="I25" s="38" t="s">
        <v>79</v>
      </c>
      <c r="J25" s="38">
        <v>2</v>
      </c>
      <c r="K25" s="38">
        <v>1</v>
      </c>
      <c r="L25" s="38" t="s">
        <v>79</v>
      </c>
      <c r="M25" s="38">
        <v>3</v>
      </c>
      <c r="N25" s="38">
        <v>2</v>
      </c>
    </row>
    <row r="26" spans="1:14" ht="12.75" x14ac:dyDescent="0.2">
      <c r="A26" s="37">
        <v>22</v>
      </c>
      <c r="B26" s="37">
        <v>50590</v>
      </c>
      <c r="C26" s="40" t="s">
        <v>197</v>
      </c>
      <c r="D26" s="38">
        <v>18</v>
      </c>
      <c r="E26" s="38" t="s">
        <v>79</v>
      </c>
      <c r="F26" s="38" t="s">
        <v>79</v>
      </c>
      <c r="G26" s="38" t="s">
        <v>79</v>
      </c>
      <c r="H26" s="38">
        <v>29</v>
      </c>
      <c r="I26" s="38">
        <v>22</v>
      </c>
      <c r="J26" s="38">
        <v>20</v>
      </c>
      <c r="K26" s="38">
        <v>16</v>
      </c>
      <c r="L26" s="38">
        <v>46</v>
      </c>
      <c r="M26" s="38">
        <v>12</v>
      </c>
      <c r="N26" s="38">
        <v>8</v>
      </c>
    </row>
    <row r="27" spans="1:14" ht="12.75" x14ac:dyDescent="0.2">
      <c r="A27" s="37">
        <v>23</v>
      </c>
      <c r="B27" s="37">
        <v>50606</v>
      </c>
      <c r="C27" s="40" t="s">
        <v>198</v>
      </c>
      <c r="D27" s="38">
        <v>88</v>
      </c>
      <c r="E27" s="38">
        <v>1</v>
      </c>
      <c r="F27" s="38">
        <v>28</v>
      </c>
      <c r="G27" s="38" t="s">
        <v>79</v>
      </c>
      <c r="H27" s="38" t="s">
        <v>79</v>
      </c>
      <c r="I27" s="38" t="s">
        <v>79</v>
      </c>
      <c r="J27" s="38">
        <v>1</v>
      </c>
      <c r="K27" s="38" t="s">
        <v>79</v>
      </c>
      <c r="L27" s="38">
        <v>1</v>
      </c>
      <c r="M27" s="38" t="s">
        <v>79</v>
      </c>
      <c r="N27" s="38" t="s">
        <v>79</v>
      </c>
    </row>
    <row r="28" spans="1:14" ht="12.75" x14ac:dyDescent="0.2">
      <c r="A28" s="37">
        <v>24</v>
      </c>
      <c r="B28" s="37">
        <v>50680</v>
      </c>
      <c r="C28" s="40" t="s">
        <v>199</v>
      </c>
      <c r="D28" s="38" t="s">
        <v>79</v>
      </c>
      <c r="E28" s="38" t="s">
        <v>79</v>
      </c>
      <c r="F28" s="38" t="s">
        <v>79</v>
      </c>
      <c r="G28" s="38" t="s">
        <v>79</v>
      </c>
      <c r="H28" s="38">
        <v>4</v>
      </c>
      <c r="I28" s="38" t="s">
        <v>79</v>
      </c>
      <c r="J28" s="38">
        <v>2</v>
      </c>
      <c r="K28" s="38" t="s">
        <v>79</v>
      </c>
      <c r="L28" s="38" t="s">
        <v>79</v>
      </c>
      <c r="M28" s="38" t="s">
        <v>79</v>
      </c>
      <c r="N28" s="38" t="s">
        <v>79</v>
      </c>
    </row>
    <row r="29" spans="1:14" ht="12.75" x14ac:dyDescent="0.2">
      <c r="A29" s="37">
        <v>25</v>
      </c>
      <c r="B29" s="37">
        <v>50683</v>
      </c>
      <c r="C29" s="40" t="s">
        <v>200</v>
      </c>
      <c r="D29" s="38">
        <v>47</v>
      </c>
      <c r="E29" s="38">
        <v>63</v>
      </c>
      <c r="F29" s="38">
        <v>35</v>
      </c>
      <c r="G29" s="38">
        <v>16</v>
      </c>
      <c r="H29" s="38">
        <v>25</v>
      </c>
      <c r="I29" s="38" t="s">
        <v>79</v>
      </c>
      <c r="J29" s="38">
        <v>4</v>
      </c>
      <c r="K29" s="38">
        <v>1</v>
      </c>
      <c r="L29" s="38" t="s">
        <v>79</v>
      </c>
      <c r="M29" s="38" t="s">
        <v>79</v>
      </c>
      <c r="N29" s="38" t="s">
        <v>79</v>
      </c>
    </row>
    <row r="30" spans="1:14" ht="12.75" x14ac:dyDescent="0.2">
      <c r="A30" s="37">
        <v>26</v>
      </c>
      <c r="B30" s="37">
        <v>50686</v>
      </c>
      <c r="C30" s="40" t="s">
        <v>201</v>
      </c>
      <c r="D30" s="38" t="s">
        <v>79</v>
      </c>
      <c r="E30" s="38" t="s">
        <v>79</v>
      </c>
      <c r="F30" s="38" t="s">
        <v>79</v>
      </c>
      <c r="G30" s="38" t="s">
        <v>79</v>
      </c>
      <c r="H30" s="38" t="s">
        <v>79</v>
      </c>
      <c r="I30" s="38" t="s">
        <v>79</v>
      </c>
      <c r="J30" s="38" t="s">
        <v>79</v>
      </c>
      <c r="K30" s="38" t="s">
        <v>79</v>
      </c>
      <c r="L30" s="38" t="s">
        <v>79</v>
      </c>
      <c r="M30" s="38" t="s">
        <v>79</v>
      </c>
      <c r="N30" s="38" t="s">
        <v>79</v>
      </c>
    </row>
    <row r="31" spans="1:14" ht="12.75" x14ac:dyDescent="0.2">
      <c r="A31" s="37">
        <v>27</v>
      </c>
      <c r="B31" s="37">
        <v>50689</v>
      </c>
      <c r="C31" s="40" t="s">
        <v>202</v>
      </c>
      <c r="D31" s="38">
        <v>124</v>
      </c>
      <c r="E31" s="38">
        <v>80</v>
      </c>
      <c r="F31" s="38">
        <v>45</v>
      </c>
      <c r="G31" s="38">
        <v>44</v>
      </c>
      <c r="H31" s="38">
        <v>53</v>
      </c>
      <c r="I31" s="38">
        <v>54</v>
      </c>
      <c r="J31" s="38">
        <v>36</v>
      </c>
      <c r="K31" s="38">
        <v>165</v>
      </c>
      <c r="L31" s="38">
        <v>90</v>
      </c>
      <c r="M31" s="38">
        <v>38</v>
      </c>
      <c r="N31" s="38">
        <v>39</v>
      </c>
    </row>
    <row r="32" spans="1:14" ht="12.75" x14ac:dyDescent="0.2">
      <c r="A32" s="41">
        <v>28</v>
      </c>
      <c r="B32" s="41">
        <v>50711</v>
      </c>
      <c r="C32" s="42" t="s">
        <v>203</v>
      </c>
      <c r="D32" s="43">
        <v>19</v>
      </c>
      <c r="E32" s="43" t="s">
        <v>79</v>
      </c>
      <c r="F32" s="43">
        <v>1</v>
      </c>
      <c r="G32" s="43" t="s">
        <v>79</v>
      </c>
      <c r="H32" s="43">
        <v>1</v>
      </c>
      <c r="I32" s="43" t="s">
        <v>79</v>
      </c>
      <c r="J32" s="43">
        <v>1</v>
      </c>
      <c r="K32" s="43">
        <v>2</v>
      </c>
      <c r="L32" s="43" t="s">
        <v>79</v>
      </c>
      <c r="M32" s="43" t="s">
        <v>79</v>
      </c>
      <c r="N32" s="43" t="s">
        <v>79</v>
      </c>
    </row>
    <row r="33" spans="1:17" ht="12.75" x14ac:dyDescent="0.2">
      <c r="A33" s="22" t="s">
        <v>61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7" s="19" customFormat="1" ht="12" x14ac:dyDescent="0.2">
      <c r="A34" s="22" t="s">
        <v>27</v>
      </c>
      <c r="B34" s="18"/>
      <c r="C34" s="18"/>
      <c r="D34" s="18"/>
      <c r="E34" s="18"/>
      <c r="F34" s="18"/>
      <c r="G34" s="18"/>
      <c r="H34" s="39"/>
      <c r="I34" s="39"/>
      <c r="J34" s="39"/>
      <c r="K34" s="39"/>
      <c r="L34" s="18"/>
      <c r="M34" s="18"/>
      <c r="N34" s="18"/>
      <c r="O34" s="18"/>
      <c r="P34" s="18"/>
      <c r="Q34" s="18"/>
    </row>
    <row r="35" spans="1:17" s="19" customFormat="1" ht="12" x14ac:dyDescent="0.2">
      <c r="A35" s="22" t="s">
        <v>28</v>
      </c>
      <c r="B35" s="18"/>
      <c r="C35" s="18"/>
      <c r="D35" s="18"/>
      <c r="E35" s="18"/>
      <c r="F35" s="18"/>
      <c r="G35" s="18"/>
      <c r="H35" s="39"/>
      <c r="I35" s="39"/>
      <c r="J35" s="39"/>
      <c r="K35" s="39"/>
      <c r="L35" s="18"/>
      <c r="M35" s="18"/>
      <c r="N35" s="18"/>
      <c r="O35" s="18"/>
      <c r="P35" s="18"/>
      <c r="Q35" s="18"/>
    </row>
    <row r="36" spans="1:17" s="19" customFormat="1" ht="12" x14ac:dyDescent="0.2">
      <c r="A36" s="22" t="s">
        <v>29</v>
      </c>
      <c r="B36" s="18"/>
      <c r="C36" s="18"/>
      <c r="D36" s="18"/>
      <c r="E36" s="18"/>
      <c r="F36" s="18"/>
      <c r="G36" s="18"/>
      <c r="H36" s="39"/>
      <c r="I36" s="39"/>
      <c r="J36" s="39"/>
      <c r="K36" s="39"/>
      <c r="L36" s="18"/>
      <c r="M36" s="18"/>
      <c r="N36" s="18"/>
      <c r="O36" s="18"/>
      <c r="P36" s="18"/>
      <c r="Q36" s="18"/>
    </row>
    <row r="37" spans="1:17" s="19" customFormat="1" ht="12" x14ac:dyDescent="0.2">
      <c r="A37" s="22" t="s">
        <v>1</v>
      </c>
      <c r="B37" s="18"/>
      <c r="C37" s="18"/>
      <c r="D37" s="18"/>
      <c r="E37" s="18"/>
      <c r="F37" s="18"/>
      <c r="G37" s="18"/>
      <c r="H37" s="21"/>
      <c r="I37" s="21"/>
      <c r="J37" s="21"/>
      <c r="K37" s="21"/>
      <c r="L37" s="18"/>
      <c r="M37" s="18"/>
      <c r="N37" s="18"/>
      <c r="O37" s="18"/>
      <c r="P37" s="18"/>
      <c r="Q37" s="18"/>
    </row>
    <row r="38" spans="1:17" s="19" customFormat="1" ht="12" x14ac:dyDescent="0.2">
      <c r="A38" s="22" t="s">
        <v>30</v>
      </c>
      <c r="B38" s="18"/>
      <c r="C38" s="18"/>
      <c r="D38" s="18"/>
      <c r="E38" s="18"/>
      <c r="F38" s="18"/>
      <c r="G38" s="18"/>
      <c r="H38" s="21"/>
      <c r="I38" s="21"/>
      <c r="J38" s="21"/>
      <c r="K38" s="21"/>
      <c r="L38" s="18"/>
      <c r="M38" s="18"/>
      <c r="N38" s="18"/>
      <c r="O38" s="18"/>
      <c r="P38" s="18"/>
      <c r="Q38" s="18"/>
    </row>
    <row r="39" spans="1:17" ht="15" customHeight="1" x14ac:dyDescent="0.2"/>
    <row r="40" spans="1:17" ht="15" customHeight="1" x14ac:dyDescent="0.2"/>
    <row r="41" spans="1:17" ht="15" customHeight="1" x14ac:dyDescent="0.2"/>
    <row r="42" spans="1:17" ht="15" customHeight="1" x14ac:dyDescent="0.2"/>
    <row r="43" spans="1:17" ht="15" customHeight="1" x14ac:dyDescent="0.2"/>
    <row r="44" spans="1:17" ht="15" customHeight="1" x14ac:dyDescent="0.2"/>
  </sheetData>
  <mergeCells count="3">
    <mergeCell ref="D1:O1"/>
    <mergeCell ref="D2:O2"/>
    <mergeCell ref="D3:O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7E1D-D21F-499E-9073-86759FAD7060}">
  <dimension ref="A1:R142"/>
  <sheetViews>
    <sheetView showGridLines="0" workbookViewId="0">
      <selection activeCell="H14" sqref="H14"/>
    </sheetView>
  </sheetViews>
  <sheetFormatPr baseColWidth="10" defaultColWidth="0" defaultRowHeight="12.75" zeroHeight="1" x14ac:dyDescent="0.2"/>
  <cols>
    <col min="1" max="1" width="9.5703125" style="26" customWidth="1"/>
    <col min="2" max="2" width="10.85546875" style="44" customWidth="1"/>
    <col min="3" max="3" width="25.7109375" style="26" customWidth="1"/>
    <col min="4" max="14" width="13" style="45" customWidth="1"/>
    <col min="15" max="15" width="13" style="45" hidden="1" customWidth="1"/>
    <col min="16" max="16" width="5.28515625" style="26" hidden="1" customWidth="1"/>
    <col min="17" max="16384" width="11.42578125" style="26" hidden="1"/>
  </cols>
  <sheetData>
    <row r="1" spans="1:15" ht="21.75" customHeight="1" x14ac:dyDescent="0.2">
      <c r="A1" s="112"/>
      <c r="B1" s="112"/>
      <c r="C1" s="112"/>
      <c r="D1" s="105" t="s">
        <v>225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2"/>
    </row>
    <row r="2" spans="1:15" ht="21.75" customHeight="1" x14ac:dyDescent="0.2">
      <c r="A2" s="113"/>
      <c r="B2" s="113"/>
      <c r="C2" s="113"/>
      <c r="D2" s="108" t="s">
        <v>131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2"/>
    </row>
    <row r="3" spans="1:15" ht="18" customHeight="1" x14ac:dyDescent="0.2">
      <c r="A3" s="28"/>
      <c r="B3" s="1"/>
      <c r="C3" s="1"/>
      <c r="D3" s="109" t="s">
        <v>205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3"/>
    </row>
    <row r="4" spans="1:15" s="5" customFormat="1" ht="25.5" x14ac:dyDescent="0.2">
      <c r="A4" s="50" t="s">
        <v>133</v>
      </c>
      <c r="B4" s="50" t="s">
        <v>174</v>
      </c>
      <c r="C4" s="50" t="s">
        <v>175</v>
      </c>
      <c r="D4" s="50">
        <v>2013</v>
      </c>
      <c r="E4" s="50">
        <v>2014</v>
      </c>
      <c r="F4" s="50">
        <v>2015</v>
      </c>
      <c r="G4" s="50">
        <v>2016</v>
      </c>
      <c r="H4" s="50">
        <v>2017</v>
      </c>
      <c r="I4" s="50">
        <v>2018</v>
      </c>
      <c r="J4" s="50">
        <v>2019</v>
      </c>
      <c r="K4" s="50">
        <v>2020</v>
      </c>
      <c r="L4" s="50">
        <v>2021</v>
      </c>
      <c r="M4" s="50">
        <v>2022</v>
      </c>
      <c r="N4" s="50">
        <v>2023</v>
      </c>
      <c r="O4" s="29"/>
    </row>
    <row r="5" spans="1:15" x14ac:dyDescent="0.2">
      <c r="A5" s="37">
        <v>1</v>
      </c>
      <c r="B5" s="37">
        <v>50001</v>
      </c>
      <c r="C5" s="37" t="s">
        <v>177</v>
      </c>
      <c r="D5" s="46">
        <v>0.52402524905530745</v>
      </c>
      <c r="E5" s="46">
        <v>0.55816921179122891</v>
      </c>
      <c r="F5" s="46">
        <v>0.59015805355673256</v>
      </c>
      <c r="G5" s="46">
        <v>0.61697531511503534</v>
      </c>
      <c r="H5" s="46">
        <v>0.55395908493733448</v>
      </c>
      <c r="I5" s="46">
        <v>0.55234010659560295</v>
      </c>
      <c r="J5" s="46">
        <v>0.55234853073244083</v>
      </c>
      <c r="K5" s="46">
        <v>0.60373261221395935</v>
      </c>
      <c r="L5" s="46">
        <v>0.5960912718714827</v>
      </c>
      <c r="M5" s="46">
        <v>0.55968664766318721</v>
      </c>
      <c r="N5" s="46">
        <v>0.56814206638269849</v>
      </c>
      <c r="O5" s="46"/>
    </row>
    <row r="6" spans="1:15" x14ac:dyDescent="0.2">
      <c r="A6" s="37">
        <v>2</v>
      </c>
      <c r="B6" s="37">
        <v>50006</v>
      </c>
      <c r="C6" s="37" t="s">
        <v>178</v>
      </c>
      <c r="D6" s="46">
        <v>0.36403633267101904</v>
      </c>
      <c r="E6" s="46">
        <v>0.2991021324354658</v>
      </c>
      <c r="F6" s="46">
        <v>0.30133185349611541</v>
      </c>
      <c r="G6" s="46">
        <v>0.29437646088271691</v>
      </c>
      <c r="H6" s="46">
        <v>0.30965366784837745</v>
      </c>
      <c r="I6" s="46">
        <v>0.32107709130672496</v>
      </c>
      <c r="J6" s="46">
        <v>0.34577789845234863</v>
      </c>
      <c r="K6" s="46">
        <v>0.37943597355282688</v>
      </c>
      <c r="L6" s="46">
        <v>0.49723458788614594</v>
      </c>
      <c r="M6" s="46">
        <v>0.5737860137968348</v>
      </c>
      <c r="N6" s="46">
        <v>0.63501966635019669</v>
      </c>
      <c r="O6" s="46"/>
    </row>
    <row r="7" spans="1:15" x14ac:dyDescent="0.2">
      <c r="A7" s="37">
        <v>3</v>
      </c>
      <c r="B7" s="37">
        <v>50110</v>
      </c>
      <c r="C7" s="37" t="s">
        <v>204</v>
      </c>
      <c r="D7" s="46">
        <v>3.8062283737024222E-2</v>
      </c>
      <c r="E7" s="46">
        <v>0</v>
      </c>
      <c r="F7" s="46">
        <v>3.7828947368421052E-2</v>
      </c>
      <c r="G7" s="46">
        <v>0</v>
      </c>
      <c r="H7" s="46">
        <v>0</v>
      </c>
      <c r="I7" s="46">
        <v>4.2187500000000003E-2</v>
      </c>
      <c r="J7" s="46">
        <v>4.3478260869565216E-2</v>
      </c>
      <c r="K7" s="46">
        <v>4.084720121028744E-2</v>
      </c>
      <c r="L7" s="46">
        <v>7.8078078078078081E-2</v>
      </c>
      <c r="M7" s="46">
        <v>6.2407132243684993E-2</v>
      </c>
      <c r="N7" s="46">
        <v>1.9402985074626865E-2</v>
      </c>
      <c r="O7" s="46"/>
    </row>
    <row r="8" spans="1:15" x14ac:dyDescent="0.2">
      <c r="A8" s="37">
        <v>4</v>
      </c>
      <c r="B8" s="37">
        <v>50124</v>
      </c>
      <c r="C8" s="37" t="s">
        <v>179</v>
      </c>
      <c r="D8" s="46">
        <v>0</v>
      </c>
      <c r="E8" s="46">
        <v>0</v>
      </c>
      <c r="F8" s="46">
        <v>2.0161290322580645E-3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/>
    </row>
    <row r="9" spans="1:15" x14ac:dyDescent="0.2">
      <c r="A9" s="37">
        <v>5</v>
      </c>
      <c r="B9" s="37">
        <v>50150</v>
      </c>
      <c r="C9" s="37" t="s">
        <v>180</v>
      </c>
      <c r="D9" s="46">
        <v>0.20149875104079934</v>
      </c>
      <c r="E9" s="46">
        <v>9.0541632983023437E-2</v>
      </c>
      <c r="F9" s="46">
        <v>4.3443917851500792E-2</v>
      </c>
      <c r="G9" s="46">
        <v>2.4980483996877439E-2</v>
      </c>
      <c r="H9" s="46">
        <v>2.471042471042471E-2</v>
      </c>
      <c r="I9" s="46">
        <v>0</v>
      </c>
      <c r="J9" s="46">
        <v>9.372746935832732E-3</v>
      </c>
      <c r="K9" s="46">
        <v>0</v>
      </c>
      <c r="L9" s="46">
        <v>0</v>
      </c>
      <c r="M9" s="46">
        <v>0</v>
      </c>
      <c r="N9" s="46">
        <v>0</v>
      </c>
      <c r="O9" s="46"/>
    </row>
    <row r="10" spans="1:15" x14ac:dyDescent="0.2">
      <c r="A10" s="37">
        <v>6</v>
      </c>
      <c r="B10" s="37">
        <v>50223</v>
      </c>
      <c r="C10" s="37" t="s">
        <v>181</v>
      </c>
      <c r="D10" s="46">
        <v>2.8523489932885907E-2</v>
      </c>
      <c r="E10" s="46">
        <v>2.3140495867768594E-2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1.6025641025641025E-3</v>
      </c>
      <c r="O10" s="46"/>
    </row>
    <row r="11" spans="1:15" x14ac:dyDescent="0.2">
      <c r="A11" s="37">
        <v>7</v>
      </c>
      <c r="B11" s="37">
        <v>50226</v>
      </c>
      <c r="C11" s="37" t="s">
        <v>182</v>
      </c>
      <c r="D11" s="46">
        <v>0.20263424518743667</v>
      </c>
      <c r="E11" s="46">
        <v>0.16974538192710933</v>
      </c>
      <c r="F11" s="46">
        <v>9.8352471293060406E-2</v>
      </c>
      <c r="G11" s="46">
        <v>0.11044776119402985</v>
      </c>
      <c r="H11" s="46">
        <v>0.13464373464373464</v>
      </c>
      <c r="I11" s="46">
        <v>0.11589242053789731</v>
      </c>
      <c r="J11" s="46">
        <v>0.12960235640648013</v>
      </c>
      <c r="K11" s="46">
        <v>0.1471861471861472</v>
      </c>
      <c r="L11" s="46">
        <v>0.2469966362325805</v>
      </c>
      <c r="M11" s="46">
        <v>0.30961538461538463</v>
      </c>
      <c r="N11" s="46">
        <v>0.3885411651420318</v>
      </c>
      <c r="O11" s="46"/>
    </row>
    <row r="12" spans="1:15" x14ac:dyDescent="0.2">
      <c r="A12" s="37">
        <v>8</v>
      </c>
      <c r="B12" s="37">
        <v>50245</v>
      </c>
      <c r="C12" s="37" t="s">
        <v>183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/>
    </row>
    <row r="13" spans="1:15" x14ac:dyDescent="0.2">
      <c r="A13" s="37">
        <v>9</v>
      </c>
      <c r="B13" s="37">
        <v>50251</v>
      </c>
      <c r="C13" s="37" t="s">
        <v>184</v>
      </c>
      <c r="D13" s="46">
        <v>0</v>
      </c>
      <c r="E13" s="46">
        <v>0</v>
      </c>
      <c r="F13" s="46">
        <v>0</v>
      </c>
      <c r="G13" s="46">
        <v>0</v>
      </c>
      <c r="H13" s="46">
        <v>1.4771048744460858E-3</v>
      </c>
      <c r="I13" s="46">
        <v>0</v>
      </c>
      <c r="J13" s="46">
        <v>3.1645569620253164E-3</v>
      </c>
      <c r="K13" s="46">
        <v>0</v>
      </c>
      <c r="L13" s="46">
        <v>0</v>
      </c>
      <c r="M13" s="46">
        <v>1.355421686746988E-2</v>
      </c>
      <c r="N13" s="46">
        <v>2.4060150375939851E-2</v>
      </c>
      <c r="O13" s="46"/>
    </row>
    <row r="14" spans="1:15" x14ac:dyDescent="0.2">
      <c r="A14" s="37">
        <v>10</v>
      </c>
      <c r="B14" s="37">
        <v>50270</v>
      </c>
      <c r="C14" s="37" t="s">
        <v>185</v>
      </c>
      <c r="D14" s="46">
        <v>0.17812500000000001</v>
      </c>
      <c r="E14" s="46">
        <v>0</v>
      </c>
      <c r="F14" s="46">
        <v>5.2941176470588235E-2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/>
    </row>
    <row r="15" spans="1:15" x14ac:dyDescent="0.2">
      <c r="A15" s="37">
        <v>11</v>
      </c>
      <c r="B15" s="37">
        <v>50287</v>
      </c>
      <c r="C15" s="37" t="s">
        <v>186</v>
      </c>
      <c r="D15" s="46">
        <v>9.0909090909090905E-3</v>
      </c>
      <c r="E15" s="46">
        <v>8.9108910891089101E-3</v>
      </c>
      <c r="F15" s="46">
        <v>1.9665683382497543E-3</v>
      </c>
      <c r="G15" s="46">
        <v>0</v>
      </c>
      <c r="H15" s="46">
        <v>0</v>
      </c>
      <c r="I15" s="46">
        <v>0</v>
      </c>
      <c r="J15" s="46">
        <v>1.9083969465648854E-3</v>
      </c>
      <c r="K15" s="46">
        <v>9.3896713615023472E-4</v>
      </c>
      <c r="L15" s="46">
        <v>0</v>
      </c>
      <c r="M15" s="46">
        <v>2.153558052434457E-2</v>
      </c>
      <c r="N15" s="46">
        <v>1.1320754716981131E-2</v>
      </c>
      <c r="O15" s="46"/>
    </row>
    <row r="16" spans="1:15" x14ac:dyDescent="0.2">
      <c r="A16" s="37">
        <v>12</v>
      </c>
      <c r="B16" s="37">
        <v>50313</v>
      </c>
      <c r="C16" s="37" t="s">
        <v>187</v>
      </c>
      <c r="D16" s="46">
        <v>0.13394166530878279</v>
      </c>
      <c r="E16" s="46">
        <v>7.6193590582079793E-2</v>
      </c>
      <c r="F16" s="46">
        <v>0.11107491856677525</v>
      </c>
      <c r="G16" s="46">
        <v>0.1254863813229572</v>
      </c>
      <c r="H16" s="46">
        <v>0.18049254698639014</v>
      </c>
      <c r="I16" s="46">
        <v>0.14308426073131955</v>
      </c>
      <c r="J16" s="46">
        <v>0.1419457735247209</v>
      </c>
      <c r="K16" s="46">
        <v>0.13738069159755906</v>
      </c>
      <c r="L16" s="46">
        <v>0.14328078663961291</v>
      </c>
      <c r="M16" s="46">
        <v>0.18177555486089403</v>
      </c>
      <c r="N16" s="46">
        <v>0.17102174933500236</v>
      </c>
      <c r="O16" s="46"/>
    </row>
    <row r="17" spans="1:15" x14ac:dyDescent="0.2">
      <c r="A17" s="37">
        <v>13</v>
      </c>
      <c r="B17" s="37">
        <v>50318</v>
      </c>
      <c r="C17" s="37" t="s">
        <v>188</v>
      </c>
      <c r="D17" s="46">
        <v>1.7241379310344827E-2</v>
      </c>
      <c r="E17" s="46">
        <v>8.6430423509075197E-4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/>
    </row>
    <row r="18" spans="1:15" x14ac:dyDescent="0.2">
      <c r="A18" s="37">
        <v>14</v>
      </c>
      <c r="B18" s="37">
        <v>50325</v>
      </c>
      <c r="C18" s="37" t="s">
        <v>206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/>
    </row>
    <row r="19" spans="1:15" x14ac:dyDescent="0.2">
      <c r="A19" s="37">
        <v>15</v>
      </c>
      <c r="B19" s="37">
        <v>50330</v>
      </c>
      <c r="C19" s="37" t="s">
        <v>189</v>
      </c>
      <c r="D19" s="46">
        <v>1.131687242798354E-2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1.1160714285714285E-3</v>
      </c>
      <c r="K19" s="46">
        <v>1.0416666666666667E-3</v>
      </c>
      <c r="L19" s="46">
        <v>0</v>
      </c>
      <c r="M19" s="46">
        <v>8.3333333333333332E-3</v>
      </c>
      <c r="N19" s="46">
        <v>6.2370062370062374E-3</v>
      </c>
      <c r="O19" s="46"/>
    </row>
    <row r="20" spans="1:15" x14ac:dyDescent="0.2">
      <c r="A20" s="37">
        <v>16</v>
      </c>
      <c r="B20" s="37">
        <v>50350</v>
      </c>
      <c r="C20" s="37" t="s">
        <v>190</v>
      </c>
      <c r="D20" s="46">
        <v>0</v>
      </c>
      <c r="E20" s="46">
        <v>0</v>
      </c>
      <c r="F20" s="46">
        <v>0</v>
      </c>
      <c r="G20" s="46">
        <v>4.253509145044662E-4</v>
      </c>
      <c r="H20" s="46">
        <v>1.2448132780082987E-2</v>
      </c>
      <c r="I20" s="46">
        <v>7.0074196207749384E-3</v>
      </c>
      <c r="J20" s="46">
        <v>2.5423728813559324E-2</v>
      </c>
      <c r="K20" s="46">
        <v>1.8211250505868068E-2</v>
      </c>
      <c r="L20" s="46">
        <v>1.7004048582995951E-2</v>
      </c>
      <c r="M20" s="46">
        <v>1.3344116457743631E-2</v>
      </c>
      <c r="N20" s="46">
        <v>9.289176090468497E-3</v>
      </c>
      <c r="O20" s="46"/>
    </row>
    <row r="21" spans="1:15" x14ac:dyDescent="0.2">
      <c r="A21" s="37">
        <v>17</v>
      </c>
      <c r="B21" s="37">
        <v>50370</v>
      </c>
      <c r="C21" s="37" t="s">
        <v>191</v>
      </c>
      <c r="D21" s="46">
        <v>0</v>
      </c>
      <c r="E21" s="46">
        <v>0</v>
      </c>
      <c r="F21" s="46">
        <v>0</v>
      </c>
      <c r="G21" s="46">
        <v>0</v>
      </c>
      <c r="H21" s="46">
        <v>2.0242914979757085E-3</v>
      </c>
      <c r="I21" s="46">
        <v>0</v>
      </c>
      <c r="J21" s="46">
        <v>0</v>
      </c>
      <c r="K21" s="46">
        <v>0</v>
      </c>
      <c r="L21" s="46">
        <v>0</v>
      </c>
      <c r="M21" s="46">
        <v>1.2320328542094456E-2</v>
      </c>
      <c r="N21" s="46">
        <v>1.0245901639344262E-2</v>
      </c>
      <c r="O21" s="46"/>
    </row>
    <row r="22" spans="1:15" x14ac:dyDescent="0.2">
      <c r="A22" s="37">
        <v>18</v>
      </c>
      <c r="B22" s="37">
        <v>50400</v>
      </c>
      <c r="C22" s="37" t="s">
        <v>192</v>
      </c>
      <c r="D22" s="46">
        <v>1.3238289205702648E-2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1.0649627263045794E-3</v>
      </c>
      <c r="K22" s="46">
        <v>0</v>
      </c>
      <c r="L22" s="46">
        <v>0</v>
      </c>
      <c r="M22" s="46">
        <v>0</v>
      </c>
      <c r="N22" s="46">
        <v>0</v>
      </c>
      <c r="O22" s="46"/>
    </row>
    <row r="23" spans="1:15" x14ac:dyDescent="0.2">
      <c r="A23" s="37">
        <v>19</v>
      </c>
      <c r="B23" s="37">
        <v>50450</v>
      </c>
      <c r="C23" s="37" t="s">
        <v>193</v>
      </c>
      <c r="D23" s="46">
        <v>4.1005291005291003E-2</v>
      </c>
      <c r="E23" s="46">
        <v>2.1768707482993196E-2</v>
      </c>
      <c r="F23" s="46">
        <v>0</v>
      </c>
      <c r="G23" s="46">
        <v>0</v>
      </c>
      <c r="H23" s="46">
        <v>0</v>
      </c>
      <c r="I23" s="46">
        <v>3.4674063800277391E-2</v>
      </c>
      <c r="J23" s="46">
        <v>3.0470914127423823E-2</v>
      </c>
      <c r="K23" s="46">
        <v>7.9670329670329665E-2</v>
      </c>
      <c r="L23" s="46">
        <v>9.4650205761316872E-2</v>
      </c>
      <c r="M23" s="46">
        <v>7.2207084468664848E-2</v>
      </c>
      <c r="N23" s="46">
        <v>3.4293552812071332E-2</v>
      </c>
      <c r="O23" s="46"/>
    </row>
    <row r="24" spans="1:15" x14ac:dyDescent="0.2">
      <c r="A24" s="37">
        <v>20</v>
      </c>
      <c r="B24" s="37">
        <v>50568</v>
      </c>
      <c r="C24" s="37" t="s">
        <v>194</v>
      </c>
      <c r="D24" s="46">
        <v>1.4214046822742474E-2</v>
      </c>
      <c r="E24" s="46">
        <v>0</v>
      </c>
      <c r="F24" s="46">
        <v>5.2924053982535059E-4</v>
      </c>
      <c r="G24" s="46">
        <v>0</v>
      </c>
      <c r="H24" s="46">
        <v>5.0722799898554399E-4</v>
      </c>
      <c r="I24" s="46">
        <v>0</v>
      </c>
      <c r="J24" s="46">
        <v>2.3860653781913624E-4</v>
      </c>
      <c r="K24" s="46">
        <v>3.2334198725513331E-2</v>
      </c>
      <c r="L24" s="46">
        <v>3.7453183520599252E-2</v>
      </c>
      <c r="M24" s="46">
        <v>3.9206534422403731E-2</v>
      </c>
      <c r="N24" s="46">
        <v>2.0905923344947737E-2</v>
      </c>
      <c r="O24" s="46"/>
    </row>
    <row r="25" spans="1:15" x14ac:dyDescent="0.2">
      <c r="A25" s="37">
        <v>21</v>
      </c>
      <c r="B25" s="37">
        <v>50573</v>
      </c>
      <c r="C25" s="37" t="s">
        <v>195</v>
      </c>
      <c r="D25" s="46">
        <v>6.87111801242236E-2</v>
      </c>
      <c r="E25" s="46">
        <v>8.5205267234701784E-3</v>
      </c>
      <c r="F25" s="46">
        <v>1.5426147319706903E-3</v>
      </c>
      <c r="G25" s="46">
        <v>0</v>
      </c>
      <c r="H25" s="46">
        <v>3.8520801232665641E-4</v>
      </c>
      <c r="I25" s="46">
        <v>0</v>
      </c>
      <c r="J25" s="46">
        <v>1.1732499022291747E-3</v>
      </c>
      <c r="K25" s="46">
        <v>3.7921880925293893E-4</v>
      </c>
      <c r="L25" s="46">
        <v>9.8373060915626174E-3</v>
      </c>
      <c r="M25" s="46">
        <v>5.6775170325510981E-3</v>
      </c>
      <c r="N25" s="46">
        <v>4.5489006823351023E-3</v>
      </c>
      <c r="O25" s="46"/>
    </row>
    <row r="26" spans="1:15" x14ac:dyDescent="0.2">
      <c r="A26" s="37">
        <v>22</v>
      </c>
      <c r="B26" s="37">
        <v>50577</v>
      </c>
      <c r="C26" s="37" t="s">
        <v>196</v>
      </c>
      <c r="D26" s="46">
        <v>3.4297963558413719E-2</v>
      </c>
      <c r="E26" s="46">
        <v>3.125E-2</v>
      </c>
      <c r="F26" s="46">
        <v>1.0917030567685589E-3</v>
      </c>
      <c r="G26" s="46">
        <v>0</v>
      </c>
      <c r="H26" s="46">
        <v>0</v>
      </c>
      <c r="I26" s="46">
        <v>0</v>
      </c>
      <c r="J26" s="46">
        <v>2.1810250817884407E-3</v>
      </c>
      <c r="K26" s="46">
        <v>1.0604453870625664E-3</v>
      </c>
      <c r="L26" s="46">
        <v>0</v>
      </c>
      <c r="M26" s="46">
        <v>3.1779661016949155E-3</v>
      </c>
      <c r="N26" s="46">
        <v>2.1186440677966102E-3</v>
      </c>
      <c r="O26" s="46"/>
    </row>
    <row r="27" spans="1:15" x14ac:dyDescent="0.2">
      <c r="A27" s="37">
        <v>23</v>
      </c>
      <c r="B27" s="37">
        <v>50590</v>
      </c>
      <c r="C27" s="37" t="s">
        <v>197</v>
      </c>
      <c r="D27" s="46">
        <v>1.5652173913043479E-2</v>
      </c>
      <c r="E27" s="46">
        <v>0</v>
      </c>
      <c r="F27" s="46">
        <v>0</v>
      </c>
      <c r="G27" s="46">
        <v>0</v>
      </c>
      <c r="H27" s="46">
        <v>2.6363636363636363E-2</v>
      </c>
      <c r="I27" s="46">
        <v>2.0351526364477335E-2</v>
      </c>
      <c r="J27" s="46">
        <v>1.881467544684854E-2</v>
      </c>
      <c r="K27" s="46">
        <v>1.4787430683918669E-2</v>
      </c>
      <c r="L27" s="46">
        <v>4.3030869971936392E-2</v>
      </c>
      <c r="M27" s="46">
        <v>1.1204481792717087E-2</v>
      </c>
      <c r="N27" s="46">
        <v>7.4906367041198503E-3</v>
      </c>
      <c r="O27" s="46"/>
    </row>
    <row r="28" spans="1:15" x14ac:dyDescent="0.2">
      <c r="A28" s="37">
        <v>24</v>
      </c>
      <c r="B28" s="37">
        <v>50606</v>
      </c>
      <c r="C28" s="37" t="s">
        <v>198</v>
      </c>
      <c r="D28" s="46">
        <v>5.9701492537313432E-2</v>
      </c>
      <c r="E28" s="46">
        <v>6.7613252197430695E-4</v>
      </c>
      <c r="F28" s="46">
        <v>1.8704074816299265E-2</v>
      </c>
      <c r="G28" s="46">
        <v>0</v>
      </c>
      <c r="H28" s="46">
        <v>0</v>
      </c>
      <c r="I28" s="46">
        <v>0</v>
      </c>
      <c r="J28" s="46">
        <v>6.5487884741322858E-4</v>
      </c>
      <c r="K28" s="46">
        <v>0</v>
      </c>
      <c r="L28" s="46">
        <v>6.4350064350064348E-4</v>
      </c>
      <c r="M28" s="46">
        <v>0</v>
      </c>
      <c r="N28" s="46">
        <v>0</v>
      </c>
      <c r="O28" s="46"/>
    </row>
    <row r="29" spans="1:15" x14ac:dyDescent="0.2">
      <c r="A29" s="37">
        <v>25</v>
      </c>
      <c r="B29" s="37">
        <v>50680</v>
      </c>
      <c r="C29" s="37" t="s">
        <v>207</v>
      </c>
      <c r="D29" s="46">
        <v>0</v>
      </c>
      <c r="E29" s="46">
        <v>0</v>
      </c>
      <c r="F29" s="46">
        <v>0</v>
      </c>
      <c r="G29" s="46">
        <v>0</v>
      </c>
      <c r="H29" s="46">
        <v>3.6866359447004608E-3</v>
      </c>
      <c r="I29" s="46">
        <v>0</v>
      </c>
      <c r="J29" s="46">
        <v>1.8001800180018001E-3</v>
      </c>
      <c r="K29" s="46">
        <v>0</v>
      </c>
      <c r="L29" s="46">
        <v>0</v>
      </c>
      <c r="M29" s="46">
        <v>0</v>
      </c>
      <c r="N29" s="46">
        <v>0</v>
      </c>
      <c r="O29" s="46"/>
    </row>
    <row r="30" spans="1:15" x14ac:dyDescent="0.2">
      <c r="A30" s="37">
        <v>26</v>
      </c>
      <c r="B30" s="37">
        <v>50683</v>
      </c>
      <c r="C30" s="37" t="s">
        <v>208</v>
      </c>
      <c r="D30" s="46">
        <v>5.2690582959641255E-2</v>
      </c>
      <c r="E30" s="46">
        <v>6.9922308546059936E-2</v>
      </c>
      <c r="F30" s="46">
        <v>3.9106145251396648E-2</v>
      </c>
      <c r="G30" s="46">
        <v>1.7817371937639197E-2</v>
      </c>
      <c r="H30" s="46">
        <v>2.8089887640449437E-2</v>
      </c>
      <c r="I30" s="46">
        <v>0</v>
      </c>
      <c r="J30" s="46">
        <v>4.5197740112994352E-3</v>
      </c>
      <c r="K30" s="46">
        <v>1.0822510822510823E-3</v>
      </c>
      <c r="L30" s="46">
        <v>0</v>
      </c>
      <c r="M30" s="46">
        <v>0</v>
      </c>
      <c r="N30" s="46">
        <v>0</v>
      </c>
      <c r="O30" s="46"/>
    </row>
    <row r="31" spans="1:15" x14ac:dyDescent="0.2">
      <c r="A31" s="37">
        <v>27</v>
      </c>
      <c r="B31" s="37">
        <v>50686</v>
      </c>
      <c r="C31" s="37" t="s">
        <v>201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/>
    </row>
    <row r="32" spans="1:15" x14ac:dyDescent="0.2">
      <c r="A32" s="37">
        <v>28</v>
      </c>
      <c r="B32" s="37">
        <v>50689</v>
      </c>
      <c r="C32" s="37" t="s">
        <v>202</v>
      </c>
      <c r="D32" s="46">
        <v>5.4964539007092202E-2</v>
      </c>
      <c r="E32" s="46">
        <v>3.5226772346983709E-2</v>
      </c>
      <c r="F32" s="46">
        <v>1.9616390584132521E-2</v>
      </c>
      <c r="G32" s="46">
        <v>1.880192391779624E-2</v>
      </c>
      <c r="H32" s="46">
        <v>2.3063533507397736E-2</v>
      </c>
      <c r="I32" s="46">
        <v>2.3336214347450302E-2</v>
      </c>
      <c r="J32" s="46">
        <v>1.5866020273248127E-2</v>
      </c>
      <c r="K32" s="46">
        <v>2.5402201524132091E-2</v>
      </c>
      <c r="L32" s="46">
        <v>3.7942664418212479E-2</v>
      </c>
      <c r="M32" s="46">
        <v>1.6013485040033713E-2</v>
      </c>
      <c r="N32" s="46">
        <v>1.6469594594594593E-2</v>
      </c>
      <c r="O32" s="46"/>
    </row>
    <row r="33" spans="1:18" x14ac:dyDescent="0.2">
      <c r="A33" s="41">
        <v>29</v>
      </c>
      <c r="B33" s="41">
        <v>50711</v>
      </c>
      <c r="C33" s="41" t="s">
        <v>203</v>
      </c>
      <c r="D33" s="47">
        <v>1.1830635118306352E-2</v>
      </c>
      <c r="E33" s="47">
        <v>0</v>
      </c>
      <c r="F33" s="47">
        <v>6.3171193935565378E-4</v>
      </c>
      <c r="G33" s="47">
        <v>0</v>
      </c>
      <c r="H33" s="47">
        <v>6.5104166666666663E-4</v>
      </c>
      <c r="I33" s="47">
        <v>0</v>
      </c>
      <c r="J33" s="47">
        <v>6.8119891008174384E-4</v>
      </c>
      <c r="K33" s="47">
        <v>1.2911555842479018E-3</v>
      </c>
      <c r="L33" s="47">
        <v>0</v>
      </c>
      <c r="M33" s="47">
        <v>0</v>
      </c>
      <c r="N33" s="47">
        <v>0</v>
      </c>
      <c r="O33" s="46"/>
    </row>
    <row r="34" spans="1:18" s="19" customFormat="1" ht="12" x14ac:dyDescent="0.2">
      <c r="A34" s="22" t="s">
        <v>44</v>
      </c>
      <c r="B34" s="18"/>
      <c r="C34" s="18"/>
      <c r="D34" s="18"/>
      <c r="E34" s="18"/>
      <c r="F34" s="18"/>
      <c r="G34" s="18"/>
      <c r="H34" s="39"/>
      <c r="I34" s="39"/>
      <c r="J34" s="39"/>
      <c r="K34" s="39"/>
      <c r="L34" s="18"/>
      <c r="M34" s="18"/>
      <c r="N34" s="18"/>
      <c r="O34" s="18"/>
      <c r="P34" s="18"/>
      <c r="Q34" s="18"/>
      <c r="R34" s="18"/>
    </row>
    <row r="35" spans="1:18" s="19" customFormat="1" ht="12" x14ac:dyDescent="0.2">
      <c r="A35" s="22" t="s">
        <v>27</v>
      </c>
      <c r="B35" s="18"/>
      <c r="C35" s="18"/>
      <c r="D35" s="18"/>
      <c r="E35" s="18"/>
      <c r="F35" s="18"/>
      <c r="G35" s="18"/>
      <c r="H35" s="39"/>
      <c r="I35" s="39"/>
      <c r="J35" s="39"/>
      <c r="K35" s="39"/>
      <c r="L35" s="18"/>
      <c r="M35" s="18"/>
      <c r="N35" s="18"/>
      <c r="O35" s="18"/>
      <c r="P35" s="18"/>
      <c r="Q35" s="18"/>
      <c r="R35" s="18"/>
    </row>
    <row r="36" spans="1:18" s="19" customFormat="1" ht="12" x14ac:dyDescent="0.2">
      <c r="A36" s="22" t="s">
        <v>28</v>
      </c>
      <c r="B36" s="18"/>
      <c r="C36" s="18"/>
      <c r="D36" s="18"/>
      <c r="E36" s="18"/>
      <c r="F36" s="18"/>
      <c r="G36" s="18"/>
      <c r="H36" s="39"/>
      <c r="I36" s="39"/>
      <c r="J36" s="39"/>
      <c r="K36" s="39"/>
      <c r="L36" s="18"/>
      <c r="M36" s="18"/>
      <c r="N36" s="18"/>
      <c r="O36" s="18"/>
      <c r="P36" s="18"/>
      <c r="Q36" s="18"/>
      <c r="R36" s="18"/>
    </row>
    <row r="37" spans="1:18" s="19" customFormat="1" ht="12" x14ac:dyDescent="0.2">
      <c r="A37" s="22" t="s">
        <v>29</v>
      </c>
      <c r="B37" s="18"/>
      <c r="C37" s="18"/>
      <c r="D37" s="18"/>
      <c r="E37" s="18"/>
      <c r="F37" s="18"/>
      <c r="G37" s="18"/>
      <c r="H37" s="39"/>
      <c r="I37" s="39"/>
      <c r="J37" s="39"/>
      <c r="K37" s="39"/>
      <c r="L37" s="18"/>
      <c r="M37" s="18"/>
      <c r="N37" s="18"/>
      <c r="O37" s="18"/>
      <c r="P37" s="18"/>
      <c r="Q37" s="18"/>
      <c r="R37" s="18"/>
    </row>
    <row r="38" spans="1:18" s="19" customFormat="1" ht="12" x14ac:dyDescent="0.2">
      <c r="A38" s="22" t="s">
        <v>1</v>
      </c>
      <c r="B38" s="18"/>
      <c r="C38" s="18"/>
      <c r="D38" s="18"/>
      <c r="E38" s="18"/>
      <c r="F38" s="18"/>
      <c r="G38" s="18"/>
      <c r="H38" s="39"/>
      <c r="I38" s="39"/>
      <c r="J38" s="39"/>
      <c r="K38" s="39"/>
      <c r="L38" s="18"/>
      <c r="M38" s="18"/>
      <c r="N38" s="18"/>
      <c r="O38" s="18"/>
      <c r="P38" s="18"/>
      <c r="Q38" s="18"/>
      <c r="R38" s="18"/>
    </row>
    <row r="39" spans="1:18" s="19" customFormat="1" ht="12" x14ac:dyDescent="0.2">
      <c r="A39" s="22" t="s">
        <v>30</v>
      </c>
      <c r="B39" s="18"/>
      <c r="C39" s="18"/>
      <c r="D39" s="18"/>
      <c r="E39" s="18"/>
      <c r="F39" s="18"/>
      <c r="G39" s="18"/>
      <c r="H39" s="39"/>
      <c r="I39" s="39"/>
      <c r="J39" s="39"/>
      <c r="K39" s="39"/>
      <c r="L39" s="18"/>
      <c r="M39" s="18"/>
      <c r="N39" s="18"/>
      <c r="O39" s="18"/>
      <c r="P39" s="18"/>
      <c r="Q39" s="18"/>
      <c r="R39" s="18"/>
    </row>
    <row r="40" spans="1:18" x14ac:dyDescent="0.2"/>
    <row r="41" spans="1:18" x14ac:dyDescent="0.2"/>
    <row r="42" spans="1:18" x14ac:dyDescent="0.2"/>
    <row r="43" spans="1:18" x14ac:dyDescent="0.2"/>
    <row r="44" spans="1:18" x14ac:dyDescent="0.2"/>
    <row r="45" spans="1:18" x14ac:dyDescent="0.2"/>
    <row r="46" spans="1:18" x14ac:dyDescent="0.2"/>
    <row r="47" spans="1:18" x14ac:dyDescent="0.2"/>
    <row r="48" spans="1:1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</sheetData>
  <mergeCells count="4">
    <mergeCell ref="D1:N1"/>
    <mergeCell ref="D2:N2"/>
    <mergeCell ref="D3:N3"/>
    <mergeCell ref="A1:C2"/>
  </mergeCells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27C3-999D-4B66-B2B4-48C4DA9BBC1A}">
  <dimension ref="A1:T50"/>
  <sheetViews>
    <sheetView showGridLines="0" tabSelected="1" workbookViewId="0">
      <selection activeCell="J8" sqref="J8"/>
    </sheetView>
  </sheetViews>
  <sheetFormatPr baseColWidth="10" defaultColWidth="11.42578125" defaultRowHeight="12.75" x14ac:dyDescent="0.2"/>
  <cols>
    <col min="1" max="1" width="9.42578125" style="26" customWidth="1"/>
    <col min="2" max="2" width="18.28515625" style="26" customWidth="1"/>
    <col min="3" max="4" width="12.140625" style="26" customWidth="1"/>
    <col min="5" max="5" width="12.140625" style="45" customWidth="1"/>
    <col min="6" max="7" width="12.140625" style="26" customWidth="1"/>
    <col min="8" max="8" width="12.140625" style="45" customWidth="1"/>
    <col min="9" max="10" width="12.140625" style="26" customWidth="1"/>
    <col min="11" max="11" width="12.140625" style="45" customWidth="1"/>
    <col min="12" max="13" width="12.140625" style="26" customWidth="1"/>
    <col min="14" max="14" width="12.140625" style="45" customWidth="1"/>
    <col min="15" max="16" width="12.140625" style="26" customWidth="1"/>
    <col min="17" max="17" width="12.140625" style="45" customWidth="1"/>
    <col min="18" max="19" width="12.140625" style="26" customWidth="1"/>
    <col min="20" max="20" width="12.140625" style="85" customWidth="1"/>
    <col min="21" max="16384" width="11.42578125" style="26"/>
  </cols>
  <sheetData>
    <row r="1" spans="1:20" ht="12" customHeight="1" x14ac:dyDescent="0.2">
      <c r="A1" s="2"/>
      <c r="B1" s="2"/>
      <c r="C1" s="108" t="s">
        <v>227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84"/>
      <c r="S1" s="84"/>
    </row>
    <row r="2" spans="1:20" ht="10.5" customHeight="1" x14ac:dyDescent="0.2">
      <c r="A2" s="2"/>
      <c r="B2" s="2"/>
      <c r="C2" s="108" t="s">
        <v>131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84"/>
      <c r="S2" s="84"/>
    </row>
    <row r="3" spans="1:20" ht="10.5" customHeight="1" x14ac:dyDescent="0.2">
      <c r="A3" s="24"/>
      <c r="B3" s="24"/>
      <c r="C3" s="24"/>
      <c r="D3" s="24"/>
      <c r="E3" s="83"/>
      <c r="F3" s="25"/>
      <c r="G3" s="25"/>
      <c r="H3" s="86"/>
      <c r="I3" s="25"/>
      <c r="J3" s="25"/>
      <c r="K3" s="83"/>
      <c r="L3" s="25"/>
      <c r="M3" s="25"/>
      <c r="N3" s="83"/>
      <c r="Q3" s="83"/>
      <c r="R3" s="25"/>
      <c r="S3" s="25"/>
    </row>
    <row r="4" spans="1:20" ht="17.25" customHeight="1" x14ac:dyDescent="0.2">
      <c r="A4" s="25"/>
      <c r="B4" s="25"/>
      <c r="C4" s="109" t="s">
        <v>209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24"/>
      <c r="S4" s="24"/>
    </row>
    <row r="5" spans="1:20" s="93" customFormat="1" ht="75.75" customHeight="1" x14ac:dyDescent="0.2">
      <c r="A5" s="91" t="s">
        <v>174</v>
      </c>
      <c r="B5" s="91" t="s">
        <v>175</v>
      </c>
      <c r="C5" s="91" t="s">
        <v>210</v>
      </c>
      <c r="D5" s="91" t="s">
        <v>211</v>
      </c>
      <c r="E5" s="92" t="s">
        <v>212</v>
      </c>
      <c r="F5" s="91" t="s">
        <v>213</v>
      </c>
      <c r="G5" s="91" t="s">
        <v>214</v>
      </c>
      <c r="H5" s="92" t="s">
        <v>215</v>
      </c>
      <c r="I5" s="91" t="s">
        <v>48</v>
      </c>
      <c r="J5" s="91" t="s">
        <v>49</v>
      </c>
      <c r="K5" s="92" t="s">
        <v>50</v>
      </c>
      <c r="L5" s="91" t="s">
        <v>51</v>
      </c>
      <c r="M5" s="91" t="s">
        <v>52</v>
      </c>
      <c r="N5" s="91" t="s">
        <v>53</v>
      </c>
      <c r="O5" s="91" t="s">
        <v>54</v>
      </c>
      <c r="P5" s="91" t="s">
        <v>55</v>
      </c>
      <c r="Q5" s="92" t="s">
        <v>56</v>
      </c>
      <c r="R5" s="91" t="s">
        <v>57</v>
      </c>
      <c r="S5" s="91" t="s">
        <v>58</v>
      </c>
      <c r="T5" s="92" t="s">
        <v>59</v>
      </c>
    </row>
    <row r="6" spans="1:20" x14ac:dyDescent="0.2">
      <c r="A6" s="114"/>
      <c r="B6" s="114"/>
      <c r="C6" s="87">
        <v>495371</v>
      </c>
      <c r="D6" s="87">
        <v>191680</v>
      </c>
      <c r="E6" s="88">
        <v>0.38694231192379047</v>
      </c>
      <c r="F6" s="87">
        <v>475065</v>
      </c>
      <c r="G6" s="87">
        <v>188666</v>
      </c>
      <c r="H6" s="88">
        <v>0.39713723385220967</v>
      </c>
      <c r="I6" s="87">
        <v>476045</v>
      </c>
      <c r="J6" s="87">
        <v>190621</v>
      </c>
      <c r="K6" s="88">
        <v>0.40042643027444885</v>
      </c>
      <c r="L6" s="87">
        <v>476740</v>
      </c>
      <c r="M6" s="87">
        <v>189316</v>
      </c>
      <c r="N6" s="88">
        <v>0.39710534043713552</v>
      </c>
      <c r="O6" s="87">
        <v>503470</v>
      </c>
      <c r="P6" s="87">
        <v>206828</v>
      </c>
      <c r="Q6" s="88">
        <v>0.41080501320833418</v>
      </c>
      <c r="R6" s="87">
        <v>496420</v>
      </c>
      <c r="S6" s="87">
        <v>213745</v>
      </c>
      <c r="T6" s="88">
        <v>0.43057290197816367</v>
      </c>
    </row>
    <row r="7" spans="1:20" x14ac:dyDescent="0.2">
      <c r="A7" s="114"/>
      <c r="B7" s="114"/>
      <c r="C7" s="87">
        <v>10133</v>
      </c>
      <c r="D7" s="87">
        <v>3861</v>
      </c>
      <c r="E7" s="88">
        <v>0.38103227079838153</v>
      </c>
      <c r="F7" s="87">
        <v>9707</v>
      </c>
      <c r="G7" s="87">
        <v>3730</v>
      </c>
      <c r="H7" s="88">
        <v>0.38425878232203564</v>
      </c>
      <c r="I7" s="87">
        <v>10572</v>
      </c>
      <c r="J7" s="87">
        <v>3404</v>
      </c>
      <c r="K7" s="88">
        <v>0.32198259553537645</v>
      </c>
      <c r="L7" s="87">
        <v>10111</v>
      </c>
      <c r="M7" s="87">
        <v>3899</v>
      </c>
      <c r="N7" s="88">
        <v>0.38561962219365048</v>
      </c>
      <c r="O7" s="87">
        <v>10092</v>
      </c>
      <c r="P7" s="87">
        <v>3956</v>
      </c>
      <c r="Q7" s="89">
        <v>0.39199365834324218</v>
      </c>
      <c r="R7" s="87">
        <v>9873</v>
      </c>
      <c r="S7" s="87">
        <v>4025</v>
      </c>
      <c r="T7" s="89">
        <v>0.40767750430466931</v>
      </c>
    </row>
    <row r="8" spans="1:20" x14ac:dyDescent="0.2">
      <c r="A8" s="37">
        <v>50001</v>
      </c>
      <c r="B8" s="94" t="s">
        <v>177</v>
      </c>
      <c r="C8" s="38">
        <v>5325</v>
      </c>
      <c r="D8" s="38">
        <v>2479</v>
      </c>
      <c r="E8" s="90">
        <v>0.46553990610328638</v>
      </c>
      <c r="F8" s="38">
        <v>5154</v>
      </c>
      <c r="G8" s="38">
        <v>2287</v>
      </c>
      <c r="H8" s="90">
        <v>0.44373302289483896</v>
      </c>
      <c r="I8" s="38">
        <v>5565</v>
      </c>
      <c r="J8" s="38">
        <v>2049</v>
      </c>
      <c r="K8" s="90">
        <v>0.36819407008086252</v>
      </c>
      <c r="L8" s="38">
        <v>5048</v>
      </c>
      <c r="M8" s="38">
        <v>2281</v>
      </c>
      <c r="N8" s="90">
        <v>0.45186212361331218</v>
      </c>
      <c r="O8" s="38">
        <v>5184</v>
      </c>
      <c r="P8" s="38">
        <v>2435</v>
      </c>
      <c r="Q8" s="90">
        <v>0.4697145061728395</v>
      </c>
      <c r="R8" s="38">
        <v>5035</v>
      </c>
      <c r="S8" s="38">
        <v>2279</v>
      </c>
      <c r="T8" s="90">
        <v>0.45263157894736844</v>
      </c>
    </row>
    <row r="9" spans="1:20" x14ac:dyDescent="0.2">
      <c r="A9" s="37">
        <v>50006</v>
      </c>
      <c r="B9" s="94" t="s">
        <v>178</v>
      </c>
      <c r="C9" s="38">
        <v>977</v>
      </c>
      <c r="D9" s="38">
        <v>293</v>
      </c>
      <c r="E9" s="90">
        <v>0.29989764585465711</v>
      </c>
      <c r="F9" s="38">
        <v>868</v>
      </c>
      <c r="G9" s="38">
        <v>292</v>
      </c>
      <c r="H9" s="90">
        <v>0.33640552995391704</v>
      </c>
      <c r="I9" s="38">
        <v>866</v>
      </c>
      <c r="J9" s="38">
        <v>262</v>
      </c>
      <c r="K9" s="90">
        <v>0.302540415704388</v>
      </c>
      <c r="L9" s="38">
        <v>913</v>
      </c>
      <c r="M9" s="38">
        <v>317</v>
      </c>
      <c r="N9" s="90">
        <v>0.34720700985761227</v>
      </c>
      <c r="O9" s="38">
        <v>892</v>
      </c>
      <c r="P9" s="38">
        <v>306</v>
      </c>
      <c r="Q9" s="90">
        <v>0.34304932735426008</v>
      </c>
      <c r="R9" s="38">
        <v>848</v>
      </c>
      <c r="S9" s="38">
        <v>341</v>
      </c>
      <c r="T9" s="90">
        <v>0.40212264150943394</v>
      </c>
    </row>
    <row r="10" spans="1:20" x14ac:dyDescent="0.2">
      <c r="A10" s="37">
        <v>50110</v>
      </c>
      <c r="B10" s="94" t="s">
        <v>204</v>
      </c>
      <c r="C10" s="38">
        <v>66</v>
      </c>
      <c r="D10" s="38">
        <v>17</v>
      </c>
      <c r="E10" s="90">
        <v>0.25757575757575757</v>
      </c>
      <c r="F10" s="38">
        <v>85</v>
      </c>
      <c r="G10" s="38">
        <v>18</v>
      </c>
      <c r="H10" s="90">
        <v>0.21176470588235294</v>
      </c>
      <c r="I10" s="38">
        <v>69</v>
      </c>
      <c r="J10" s="38">
        <v>10</v>
      </c>
      <c r="K10" s="90">
        <v>0.14492753623188406</v>
      </c>
      <c r="L10" s="38">
        <v>86</v>
      </c>
      <c r="M10" s="38">
        <v>17</v>
      </c>
      <c r="N10" s="90">
        <v>0.19767441860465115</v>
      </c>
      <c r="O10" s="38">
        <v>80</v>
      </c>
      <c r="P10" s="38">
        <v>17</v>
      </c>
      <c r="Q10" s="90">
        <v>0.21249999999999999</v>
      </c>
      <c r="R10" s="38">
        <v>71</v>
      </c>
      <c r="S10" s="38">
        <v>20</v>
      </c>
      <c r="T10" s="90">
        <v>0.28169014084507044</v>
      </c>
    </row>
    <row r="11" spans="1:20" x14ac:dyDescent="0.2">
      <c r="A11" s="37">
        <v>50124</v>
      </c>
      <c r="B11" s="94" t="s">
        <v>179</v>
      </c>
      <c r="C11" s="38">
        <v>34</v>
      </c>
      <c r="D11" s="38">
        <v>9</v>
      </c>
      <c r="E11" s="90">
        <v>0.26470588235294118</v>
      </c>
      <c r="F11" s="38">
        <v>23</v>
      </c>
      <c r="G11" s="38">
        <v>9</v>
      </c>
      <c r="H11" s="90">
        <v>0.39130434782608697</v>
      </c>
      <c r="I11" s="38">
        <v>36</v>
      </c>
      <c r="J11" s="38">
        <v>10</v>
      </c>
      <c r="K11" s="90">
        <v>0.27777777777777779</v>
      </c>
      <c r="L11" s="38">
        <v>64</v>
      </c>
      <c r="M11" s="38">
        <v>21</v>
      </c>
      <c r="N11" s="90">
        <v>0.328125</v>
      </c>
      <c r="O11" s="38">
        <v>47</v>
      </c>
      <c r="P11" s="38">
        <v>11</v>
      </c>
      <c r="Q11" s="90">
        <v>0.23404255319148937</v>
      </c>
      <c r="R11" s="38">
        <v>58</v>
      </c>
      <c r="S11" s="38">
        <v>13</v>
      </c>
      <c r="T11" s="90">
        <v>0.22413793103448276</v>
      </c>
    </row>
    <row r="12" spans="1:20" x14ac:dyDescent="0.2">
      <c r="A12" s="37">
        <v>50150</v>
      </c>
      <c r="B12" s="94" t="s">
        <v>180</v>
      </c>
      <c r="C12" s="38">
        <v>131</v>
      </c>
      <c r="D12" s="38">
        <v>30</v>
      </c>
      <c r="E12" s="90">
        <v>0.22900763358778625</v>
      </c>
      <c r="F12" s="38">
        <v>130</v>
      </c>
      <c r="G12" s="38">
        <v>49</v>
      </c>
      <c r="H12" s="90">
        <v>0.37692307692307692</v>
      </c>
      <c r="I12" s="38">
        <v>151</v>
      </c>
      <c r="J12" s="38">
        <v>44</v>
      </c>
      <c r="K12" s="90">
        <v>0.29139072847682118</v>
      </c>
      <c r="L12" s="38">
        <v>162</v>
      </c>
      <c r="M12" s="38">
        <v>49</v>
      </c>
      <c r="N12" s="90">
        <v>0.30246913580246915</v>
      </c>
      <c r="O12" s="38">
        <v>117</v>
      </c>
      <c r="P12" s="38">
        <v>26</v>
      </c>
      <c r="Q12" s="90">
        <v>0.22222222222222221</v>
      </c>
      <c r="R12" s="38">
        <v>148</v>
      </c>
      <c r="S12" s="38">
        <v>40</v>
      </c>
      <c r="T12" s="90">
        <v>0.27027027027027029</v>
      </c>
    </row>
    <row r="13" spans="1:20" x14ac:dyDescent="0.2">
      <c r="A13" s="37">
        <v>50223</v>
      </c>
      <c r="B13" s="94" t="s">
        <v>218</v>
      </c>
      <c r="C13" s="38">
        <v>76</v>
      </c>
      <c r="D13" s="38">
        <v>21</v>
      </c>
      <c r="E13" s="90">
        <v>0.27631578947368424</v>
      </c>
      <c r="F13" s="38">
        <v>66</v>
      </c>
      <c r="G13" s="38">
        <v>20</v>
      </c>
      <c r="H13" s="90">
        <v>0.30303030303030304</v>
      </c>
      <c r="I13" s="38">
        <v>60</v>
      </c>
      <c r="J13" s="38">
        <v>15</v>
      </c>
      <c r="K13" s="90">
        <v>0.25</v>
      </c>
      <c r="L13" s="38">
        <v>67</v>
      </c>
      <c r="M13" s="38">
        <v>17</v>
      </c>
      <c r="N13" s="90">
        <v>0.2537313432835821</v>
      </c>
      <c r="O13" s="38">
        <v>65</v>
      </c>
      <c r="P13" s="38">
        <v>21</v>
      </c>
      <c r="Q13" s="90">
        <v>0.32307692307692309</v>
      </c>
      <c r="R13" s="38">
        <v>62</v>
      </c>
      <c r="S13" s="38">
        <v>31</v>
      </c>
      <c r="T13" s="90">
        <v>0.5</v>
      </c>
    </row>
    <row r="14" spans="1:20" x14ac:dyDescent="0.2">
      <c r="A14" s="37">
        <v>50226</v>
      </c>
      <c r="B14" s="94" t="s">
        <v>219</v>
      </c>
      <c r="C14" s="38">
        <v>295</v>
      </c>
      <c r="D14" s="38">
        <v>111</v>
      </c>
      <c r="E14" s="90">
        <v>0.37627118644067797</v>
      </c>
      <c r="F14" s="38">
        <v>259</v>
      </c>
      <c r="G14" s="38">
        <v>68</v>
      </c>
      <c r="H14" s="90">
        <v>0.26254826254826252</v>
      </c>
      <c r="I14" s="38">
        <v>307</v>
      </c>
      <c r="J14" s="38">
        <v>62</v>
      </c>
      <c r="K14" s="90">
        <v>0.20195439739413681</v>
      </c>
      <c r="L14" s="38">
        <v>244</v>
      </c>
      <c r="M14" s="38">
        <v>78</v>
      </c>
      <c r="N14" s="90">
        <v>0.31967213114754101</v>
      </c>
      <c r="O14" s="38">
        <v>239</v>
      </c>
      <c r="P14" s="38">
        <v>76</v>
      </c>
      <c r="Q14" s="90">
        <v>0.31799163179916318</v>
      </c>
      <c r="R14" s="38">
        <v>283</v>
      </c>
      <c r="S14" s="38">
        <v>121</v>
      </c>
      <c r="T14" s="90">
        <v>0.42756183745583037</v>
      </c>
    </row>
    <row r="15" spans="1:20" x14ac:dyDescent="0.2">
      <c r="A15" s="37">
        <v>50245</v>
      </c>
      <c r="B15" s="94" t="s">
        <v>183</v>
      </c>
      <c r="C15" s="38">
        <v>20</v>
      </c>
      <c r="D15" s="38">
        <v>7</v>
      </c>
      <c r="E15" s="90">
        <v>0.35</v>
      </c>
      <c r="F15" s="38">
        <v>35</v>
      </c>
      <c r="G15" s="38">
        <v>19</v>
      </c>
      <c r="H15" s="90">
        <v>0.54285714285714282</v>
      </c>
      <c r="I15" s="38">
        <v>30</v>
      </c>
      <c r="J15" s="38">
        <v>16</v>
      </c>
      <c r="K15" s="90">
        <v>0.53333333333333333</v>
      </c>
      <c r="L15" s="38">
        <v>30</v>
      </c>
      <c r="M15" s="38">
        <v>11</v>
      </c>
      <c r="N15" s="90">
        <v>0.36666666666666664</v>
      </c>
      <c r="O15" s="38">
        <v>35</v>
      </c>
      <c r="P15" s="38">
        <v>13</v>
      </c>
      <c r="Q15" s="90">
        <v>0.37142857142857144</v>
      </c>
      <c r="R15" s="38">
        <v>21</v>
      </c>
      <c r="S15" s="38">
        <v>7</v>
      </c>
      <c r="T15" s="90">
        <v>0.33333333333333331</v>
      </c>
    </row>
    <row r="16" spans="1:20" x14ac:dyDescent="0.2">
      <c r="A16" s="37">
        <v>50251</v>
      </c>
      <c r="B16" s="94" t="s">
        <v>220</v>
      </c>
      <c r="C16" s="38">
        <v>65</v>
      </c>
      <c r="D16" s="38">
        <v>14</v>
      </c>
      <c r="E16" s="90">
        <v>0.2153846153846154</v>
      </c>
      <c r="F16" s="38">
        <v>53</v>
      </c>
      <c r="G16" s="38">
        <v>19</v>
      </c>
      <c r="H16" s="90">
        <v>0.35849056603773582</v>
      </c>
      <c r="I16" s="38">
        <v>84</v>
      </c>
      <c r="J16" s="38">
        <v>21</v>
      </c>
      <c r="K16" s="90">
        <v>0.25</v>
      </c>
      <c r="L16" s="38">
        <v>84</v>
      </c>
      <c r="M16" s="38">
        <v>29</v>
      </c>
      <c r="N16" s="90">
        <v>0.34523809523809523</v>
      </c>
      <c r="O16" s="38">
        <v>84</v>
      </c>
      <c r="P16" s="38">
        <v>23</v>
      </c>
      <c r="Q16" s="90">
        <v>0.27380952380952384</v>
      </c>
      <c r="R16" s="38">
        <v>71</v>
      </c>
      <c r="S16" s="38">
        <v>18</v>
      </c>
      <c r="T16" s="90">
        <v>0.25352112676056338</v>
      </c>
    </row>
    <row r="17" spans="1:20" x14ac:dyDescent="0.2">
      <c r="A17" s="37">
        <v>50270</v>
      </c>
      <c r="B17" s="94" t="s">
        <v>185</v>
      </c>
      <c r="C17" s="38">
        <v>66</v>
      </c>
      <c r="D17" s="38">
        <v>20</v>
      </c>
      <c r="E17" s="90">
        <v>0.30303030303030304</v>
      </c>
      <c r="F17" s="38">
        <v>56</v>
      </c>
      <c r="G17" s="38">
        <v>20</v>
      </c>
      <c r="H17" s="90">
        <v>0.35714285714285715</v>
      </c>
      <c r="I17" s="38">
        <v>60</v>
      </c>
      <c r="J17" s="38">
        <v>28</v>
      </c>
      <c r="K17" s="90">
        <v>0.46666666666666667</v>
      </c>
      <c r="L17" s="38">
        <v>60</v>
      </c>
      <c r="M17" s="38">
        <v>16</v>
      </c>
      <c r="N17" s="90">
        <v>0.26666666666666666</v>
      </c>
      <c r="O17" s="38">
        <v>71</v>
      </c>
      <c r="P17" s="38">
        <v>20</v>
      </c>
      <c r="Q17" s="90">
        <v>0.28169014084507044</v>
      </c>
      <c r="R17" s="38">
        <v>56</v>
      </c>
      <c r="S17" s="38">
        <v>25</v>
      </c>
      <c r="T17" s="90">
        <v>0.44642857142857145</v>
      </c>
    </row>
    <row r="18" spans="1:20" x14ac:dyDescent="0.2">
      <c r="A18" s="37">
        <v>50287</v>
      </c>
      <c r="B18" s="94" t="s">
        <v>186</v>
      </c>
      <c r="C18" s="38">
        <v>155</v>
      </c>
      <c r="D18" s="38">
        <v>38</v>
      </c>
      <c r="E18" s="90">
        <v>0.24516129032258063</v>
      </c>
      <c r="F18" s="38">
        <v>102</v>
      </c>
      <c r="G18" s="38">
        <v>39</v>
      </c>
      <c r="H18" s="90">
        <v>0.38235294117647056</v>
      </c>
      <c r="I18" s="38">
        <v>139</v>
      </c>
      <c r="J18" s="38">
        <v>35</v>
      </c>
      <c r="K18" s="90">
        <v>0.25179856115107913</v>
      </c>
      <c r="L18" s="38">
        <v>140</v>
      </c>
      <c r="M18" s="38">
        <v>26</v>
      </c>
      <c r="N18" s="90">
        <v>0.18571428571428572</v>
      </c>
      <c r="O18" s="38">
        <v>111</v>
      </c>
      <c r="P18" s="38">
        <v>32</v>
      </c>
      <c r="Q18" s="90">
        <v>0.28828828828828829</v>
      </c>
      <c r="R18" s="38">
        <v>90</v>
      </c>
      <c r="S18" s="38">
        <v>25</v>
      </c>
      <c r="T18" s="90">
        <v>0.27777777777777779</v>
      </c>
    </row>
    <row r="19" spans="1:20" x14ac:dyDescent="0.2">
      <c r="A19" s="37">
        <v>50313</v>
      </c>
      <c r="B19" s="94" t="s">
        <v>187</v>
      </c>
      <c r="C19" s="38">
        <v>744</v>
      </c>
      <c r="D19" s="38">
        <v>221</v>
      </c>
      <c r="E19" s="90">
        <v>0.29704301075268819</v>
      </c>
      <c r="F19" s="38">
        <v>721</v>
      </c>
      <c r="G19" s="38">
        <v>223</v>
      </c>
      <c r="H19" s="90">
        <v>0.30929264909847431</v>
      </c>
      <c r="I19" s="38">
        <v>783</v>
      </c>
      <c r="J19" s="38">
        <v>250</v>
      </c>
      <c r="K19" s="90">
        <v>0.31928480204342274</v>
      </c>
      <c r="L19" s="38">
        <v>759</v>
      </c>
      <c r="M19" s="38">
        <v>308</v>
      </c>
      <c r="N19" s="90">
        <v>0.40579710144927539</v>
      </c>
      <c r="O19" s="38">
        <v>825</v>
      </c>
      <c r="P19" s="38">
        <v>318</v>
      </c>
      <c r="Q19" s="90">
        <v>0.38545454545454544</v>
      </c>
      <c r="R19" s="38">
        <v>785</v>
      </c>
      <c r="S19" s="38">
        <v>328</v>
      </c>
      <c r="T19" s="90">
        <v>0.41783439490445862</v>
      </c>
    </row>
    <row r="20" spans="1:20" x14ac:dyDescent="0.2">
      <c r="A20" s="37">
        <v>50318</v>
      </c>
      <c r="B20" s="94" t="s">
        <v>188</v>
      </c>
      <c r="C20" s="38">
        <v>113</v>
      </c>
      <c r="D20" s="38">
        <v>37</v>
      </c>
      <c r="E20" s="90">
        <v>0.32743362831858408</v>
      </c>
      <c r="F20" s="38">
        <v>129</v>
      </c>
      <c r="G20" s="38">
        <v>36</v>
      </c>
      <c r="H20" s="90">
        <v>0.27906976744186046</v>
      </c>
      <c r="I20" s="38">
        <v>128</v>
      </c>
      <c r="J20" s="38">
        <v>41</v>
      </c>
      <c r="K20" s="90">
        <v>0.3203125</v>
      </c>
      <c r="L20" s="38">
        <v>212</v>
      </c>
      <c r="M20" s="38">
        <v>64</v>
      </c>
      <c r="N20" s="90">
        <v>0.30188679245283018</v>
      </c>
      <c r="O20" s="38">
        <v>181</v>
      </c>
      <c r="P20" s="38">
        <v>54</v>
      </c>
      <c r="Q20" s="90">
        <v>0.2983425414364641</v>
      </c>
      <c r="R20" s="38">
        <v>150</v>
      </c>
      <c r="S20" s="38">
        <v>53</v>
      </c>
      <c r="T20" s="90">
        <v>0.35333333333333333</v>
      </c>
    </row>
    <row r="21" spans="1:20" x14ac:dyDescent="0.2">
      <c r="A21" s="37">
        <v>50325</v>
      </c>
      <c r="B21" s="94" t="s">
        <v>206</v>
      </c>
      <c r="C21" s="38">
        <v>21</v>
      </c>
      <c r="D21" s="38">
        <v>15</v>
      </c>
      <c r="E21" s="90">
        <v>0.7142857142857143</v>
      </c>
      <c r="F21" s="38">
        <v>21</v>
      </c>
      <c r="G21" s="38">
        <v>10</v>
      </c>
      <c r="H21" s="90">
        <v>0.47619047619047616</v>
      </c>
      <c r="I21" s="38">
        <v>24</v>
      </c>
      <c r="J21" s="38">
        <v>9</v>
      </c>
      <c r="K21" s="90">
        <v>0.375</v>
      </c>
      <c r="L21" s="38">
        <v>22</v>
      </c>
      <c r="M21" s="38">
        <v>11</v>
      </c>
      <c r="N21" s="90">
        <v>0.5</v>
      </c>
      <c r="O21" s="38">
        <v>23</v>
      </c>
      <c r="P21" s="38">
        <v>10</v>
      </c>
      <c r="Q21" s="90">
        <v>0.43478260869565216</v>
      </c>
      <c r="R21" s="38">
        <v>33</v>
      </c>
      <c r="S21" s="38">
        <v>21</v>
      </c>
      <c r="T21" s="90">
        <v>0.63636363636363635</v>
      </c>
    </row>
    <row r="22" spans="1:20" x14ac:dyDescent="0.2">
      <c r="A22" s="37">
        <v>50330</v>
      </c>
      <c r="B22" s="94" t="s">
        <v>221</v>
      </c>
      <c r="C22" s="38">
        <v>68</v>
      </c>
      <c r="D22" s="38">
        <v>13</v>
      </c>
      <c r="E22" s="90">
        <v>0.19117647058823528</v>
      </c>
      <c r="F22" s="38">
        <v>54</v>
      </c>
      <c r="G22" s="38">
        <v>17</v>
      </c>
      <c r="H22" s="90">
        <v>0.31481481481481483</v>
      </c>
      <c r="I22" s="38">
        <v>68</v>
      </c>
      <c r="J22" s="38">
        <v>22</v>
      </c>
      <c r="K22" s="90">
        <v>0.3235294117647059</v>
      </c>
      <c r="L22" s="38">
        <v>72</v>
      </c>
      <c r="M22" s="38">
        <v>17</v>
      </c>
      <c r="N22" s="90">
        <v>0.2361111111111111</v>
      </c>
      <c r="O22" s="38">
        <v>81</v>
      </c>
      <c r="P22" s="38">
        <v>14</v>
      </c>
      <c r="Q22" s="90">
        <v>0.1728395061728395</v>
      </c>
      <c r="R22" s="38">
        <v>75</v>
      </c>
      <c r="S22" s="38">
        <v>17</v>
      </c>
      <c r="T22" s="90">
        <v>0.22666666666666666</v>
      </c>
    </row>
    <row r="23" spans="1:20" x14ac:dyDescent="0.2">
      <c r="A23" s="37">
        <v>50350</v>
      </c>
      <c r="B23" s="94" t="s">
        <v>190</v>
      </c>
      <c r="C23" s="38">
        <v>107</v>
      </c>
      <c r="D23" s="38">
        <v>25</v>
      </c>
      <c r="E23" s="90">
        <v>0.23364485981308411</v>
      </c>
      <c r="F23" s="38">
        <v>100</v>
      </c>
      <c r="G23" s="38">
        <v>27</v>
      </c>
      <c r="H23" s="90">
        <v>0.27</v>
      </c>
      <c r="I23" s="38">
        <v>130</v>
      </c>
      <c r="J23" s="38">
        <v>32</v>
      </c>
      <c r="K23" s="90">
        <v>0.24615384615384617</v>
      </c>
      <c r="L23" s="38">
        <v>128</v>
      </c>
      <c r="M23" s="38">
        <v>38</v>
      </c>
      <c r="N23" s="90">
        <v>0.296875</v>
      </c>
      <c r="O23" s="38">
        <v>104</v>
      </c>
      <c r="P23" s="38">
        <v>19</v>
      </c>
      <c r="Q23" s="90">
        <v>0.18269230769230768</v>
      </c>
      <c r="R23" s="38">
        <v>101</v>
      </c>
      <c r="S23" s="38">
        <v>32</v>
      </c>
      <c r="T23" s="90">
        <v>0.31683168316831684</v>
      </c>
    </row>
    <row r="24" spans="1:20" x14ac:dyDescent="0.2">
      <c r="A24" s="37">
        <v>50370</v>
      </c>
      <c r="B24" s="94" t="s">
        <v>191</v>
      </c>
      <c r="C24" s="38">
        <v>66</v>
      </c>
      <c r="D24" s="38">
        <v>15</v>
      </c>
      <c r="E24" s="90">
        <v>0.22727272727272727</v>
      </c>
      <c r="F24" s="38">
        <v>58</v>
      </c>
      <c r="G24" s="38">
        <v>12</v>
      </c>
      <c r="H24" s="90">
        <v>0.20689655172413793</v>
      </c>
      <c r="I24" s="38">
        <v>83</v>
      </c>
      <c r="J24" s="38">
        <v>17</v>
      </c>
      <c r="K24" s="90">
        <v>0.20481927710843373</v>
      </c>
      <c r="L24" s="38">
        <v>93</v>
      </c>
      <c r="M24" s="38">
        <v>25</v>
      </c>
      <c r="N24" s="90">
        <v>0.26881720430107525</v>
      </c>
      <c r="O24" s="38">
        <v>102</v>
      </c>
      <c r="P24" s="38">
        <v>25</v>
      </c>
      <c r="Q24" s="90">
        <v>0.24509803921568626</v>
      </c>
      <c r="R24" s="38">
        <v>123</v>
      </c>
      <c r="S24" s="38">
        <v>30</v>
      </c>
      <c r="T24" s="90">
        <v>0.24390243902439024</v>
      </c>
    </row>
    <row r="25" spans="1:20" ht="12.75" customHeight="1" x14ac:dyDescent="0.2">
      <c r="A25" s="37">
        <v>50400</v>
      </c>
      <c r="B25" s="95" t="s">
        <v>216</v>
      </c>
      <c r="C25" s="38">
        <v>121</v>
      </c>
      <c r="D25" s="38">
        <v>20</v>
      </c>
      <c r="E25" s="90">
        <v>0.16528925619834711</v>
      </c>
      <c r="F25" s="38">
        <v>101</v>
      </c>
      <c r="G25" s="38">
        <v>35</v>
      </c>
      <c r="H25" s="90">
        <v>0.34653465346534651</v>
      </c>
      <c r="I25" s="38">
        <v>120</v>
      </c>
      <c r="J25" s="38">
        <v>33</v>
      </c>
      <c r="K25" s="90">
        <v>0.27500000000000002</v>
      </c>
      <c r="L25" s="38">
        <v>109</v>
      </c>
      <c r="M25" s="38">
        <v>29</v>
      </c>
      <c r="N25" s="90">
        <v>0.26605504587155965</v>
      </c>
      <c r="O25" s="38">
        <v>108</v>
      </c>
      <c r="P25" s="38">
        <v>27</v>
      </c>
      <c r="Q25" s="90">
        <v>0.25</v>
      </c>
      <c r="R25" s="38">
        <v>127</v>
      </c>
      <c r="S25" s="38">
        <v>30</v>
      </c>
      <c r="T25" s="90">
        <v>0.23622047244094488</v>
      </c>
    </row>
    <row r="26" spans="1:20" x14ac:dyDescent="0.2">
      <c r="A26" s="37">
        <v>50450</v>
      </c>
      <c r="B26" s="94" t="s">
        <v>193</v>
      </c>
      <c r="C26" s="38">
        <v>64</v>
      </c>
      <c r="D26" s="38">
        <v>10</v>
      </c>
      <c r="E26" s="90">
        <v>0.15625</v>
      </c>
      <c r="F26" s="38">
        <v>51</v>
      </c>
      <c r="G26" s="38">
        <v>16</v>
      </c>
      <c r="H26" s="90">
        <v>0.31372549019607843</v>
      </c>
      <c r="I26" s="38">
        <v>61</v>
      </c>
      <c r="J26" s="38">
        <v>11</v>
      </c>
      <c r="K26" s="90">
        <v>0.18032786885245902</v>
      </c>
      <c r="L26" s="38">
        <v>76</v>
      </c>
      <c r="M26" s="38">
        <v>27</v>
      </c>
      <c r="N26" s="90">
        <v>0.35526315789473684</v>
      </c>
      <c r="O26" s="38">
        <v>87</v>
      </c>
      <c r="P26" s="38">
        <v>24</v>
      </c>
      <c r="Q26" s="90">
        <v>0.27586206896551724</v>
      </c>
      <c r="R26" s="38">
        <v>89</v>
      </c>
      <c r="S26" s="38">
        <v>31</v>
      </c>
      <c r="T26" s="90">
        <v>0.34831460674157305</v>
      </c>
    </row>
    <row r="27" spans="1:20" x14ac:dyDescent="0.2">
      <c r="A27" s="37">
        <v>50568</v>
      </c>
      <c r="B27" s="94" t="s">
        <v>194</v>
      </c>
      <c r="C27" s="38">
        <v>224</v>
      </c>
      <c r="D27" s="38">
        <v>42</v>
      </c>
      <c r="E27" s="90">
        <v>0.1875</v>
      </c>
      <c r="F27" s="38">
        <v>294</v>
      </c>
      <c r="G27" s="38">
        <v>86</v>
      </c>
      <c r="H27" s="90">
        <v>0.29251700680272108</v>
      </c>
      <c r="I27" s="38">
        <v>402</v>
      </c>
      <c r="J27" s="38">
        <v>64</v>
      </c>
      <c r="K27" s="90">
        <v>0.15920398009950248</v>
      </c>
      <c r="L27" s="38">
        <v>363</v>
      </c>
      <c r="M27" s="38">
        <v>76</v>
      </c>
      <c r="N27" s="90">
        <v>0.20936639118457301</v>
      </c>
      <c r="O27" s="38">
        <v>280</v>
      </c>
      <c r="P27" s="38">
        <v>75</v>
      </c>
      <c r="Q27" s="90">
        <v>0.26785714285714285</v>
      </c>
      <c r="R27" s="38">
        <v>344</v>
      </c>
      <c r="S27" s="38">
        <v>89</v>
      </c>
      <c r="T27" s="90">
        <v>0.25872093023255816</v>
      </c>
    </row>
    <row r="28" spans="1:20" x14ac:dyDescent="0.2">
      <c r="A28" s="37">
        <v>50573</v>
      </c>
      <c r="B28" s="94" t="s">
        <v>195</v>
      </c>
      <c r="C28" s="38">
        <v>368</v>
      </c>
      <c r="D28" s="38">
        <v>123</v>
      </c>
      <c r="E28" s="90">
        <v>0.33423913043478259</v>
      </c>
      <c r="F28" s="38">
        <v>389</v>
      </c>
      <c r="G28" s="38">
        <v>110</v>
      </c>
      <c r="H28" s="90">
        <v>0.28277634961439591</v>
      </c>
      <c r="I28" s="38">
        <v>355</v>
      </c>
      <c r="J28" s="38">
        <v>83</v>
      </c>
      <c r="K28" s="90">
        <v>0.23380281690140844</v>
      </c>
      <c r="L28" s="38">
        <v>396</v>
      </c>
      <c r="M28" s="38">
        <v>138</v>
      </c>
      <c r="N28" s="90">
        <v>0.34848484848484851</v>
      </c>
      <c r="O28" s="38">
        <v>360</v>
      </c>
      <c r="P28" s="38">
        <v>110</v>
      </c>
      <c r="Q28" s="90">
        <v>0.30555555555555558</v>
      </c>
      <c r="R28" s="38">
        <v>326</v>
      </c>
      <c r="S28" s="38">
        <v>127</v>
      </c>
      <c r="T28" s="90">
        <v>0.38957055214723929</v>
      </c>
    </row>
    <row r="29" spans="1:20" x14ac:dyDescent="0.2">
      <c r="A29" s="37">
        <v>50577</v>
      </c>
      <c r="B29" s="94" t="s">
        <v>196</v>
      </c>
      <c r="C29" s="38">
        <v>73</v>
      </c>
      <c r="D29" s="38">
        <v>21</v>
      </c>
      <c r="E29" s="90">
        <v>0.28767123287671231</v>
      </c>
      <c r="F29" s="38">
        <v>70</v>
      </c>
      <c r="G29" s="38">
        <v>15</v>
      </c>
      <c r="H29" s="90">
        <v>0.21428571428571427</v>
      </c>
      <c r="I29" s="38">
        <v>85</v>
      </c>
      <c r="J29" s="38">
        <v>17</v>
      </c>
      <c r="K29" s="90">
        <v>0.2</v>
      </c>
      <c r="L29" s="38">
        <v>53</v>
      </c>
      <c r="M29" s="38">
        <v>17</v>
      </c>
      <c r="N29" s="90">
        <v>0.32075471698113206</v>
      </c>
      <c r="O29" s="38">
        <v>61</v>
      </c>
      <c r="P29" s="38">
        <v>12</v>
      </c>
      <c r="Q29" s="90">
        <v>0.19672131147540983</v>
      </c>
      <c r="R29" s="38">
        <v>53</v>
      </c>
      <c r="S29" s="38">
        <v>14</v>
      </c>
      <c r="T29" s="90">
        <v>0.26415094339622641</v>
      </c>
    </row>
    <row r="30" spans="1:20" x14ac:dyDescent="0.2">
      <c r="A30" s="37">
        <v>50590</v>
      </c>
      <c r="B30" s="94" t="s">
        <v>222</v>
      </c>
      <c r="C30" s="38">
        <v>69</v>
      </c>
      <c r="D30" s="38">
        <v>14</v>
      </c>
      <c r="E30" s="90">
        <v>0.20289855072463769</v>
      </c>
      <c r="F30" s="38">
        <v>91</v>
      </c>
      <c r="G30" s="38">
        <v>29</v>
      </c>
      <c r="H30" s="90">
        <v>0.31868131868131866</v>
      </c>
      <c r="I30" s="38">
        <v>80</v>
      </c>
      <c r="J30" s="38">
        <v>20</v>
      </c>
      <c r="K30" s="90">
        <v>0.25</v>
      </c>
      <c r="L30" s="38">
        <v>99</v>
      </c>
      <c r="M30" s="38">
        <v>25</v>
      </c>
      <c r="N30" s="90">
        <v>0.25252525252525254</v>
      </c>
      <c r="O30" s="38">
        <v>80</v>
      </c>
      <c r="P30" s="38">
        <v>13</v>
      </c>
      <c r="Q30" s="90">
        <v>0.16250000000000001</v>
      </c>
      <c r="R30" s="38">
        <v>87</v>
      </c>
      <c r="S30" s="38">
        <v>24</v>
      </c>
      <c r="T30" s="90">
        <v>0.27586206896551724</v>
      </c>
    </row>
    <row r="31" spans="1:20" x14ac:dyDescent="0.2">
      <c r="A31" s="37">
        <v>50606</v>
      </c>
      <c r="B31" s="94" t="s">
        <v>198</v>
      </c>
      <c r="C31" s="38">
        <v>288</v>
      </c>
      <c r="D31" s="38">
        <v>119</v>
      </c>
      <c r="E31" s="90">
        <v>0.41319444444444442</v>
      </c>
      <c r="F31" s="38">
        <v>244</v>
      </c>
      <c r="G31" s="38">
        <v>106</v>
      </c>
      <c r="H31" s="90">
        <v>0.4344262295081967</v>
      </c>
      <c r="I31" s="38">
        <v>275</v>
      </c>
      <c r="J31" s="38">
        <v>84</v>
      </c>
      <c r="K31" s="90">
        <v>0.30545454545454548</v>
      </c>
      <c r="L31" s="38">
        <v>243</v>
      </c>
      <c r="M31" s="38">
        <v>104</v>
      </c>
      <c r="N31" s="90">
        <v>0.4279835390946502</v>
      </c>
      <c r="O31" s="38">
        <v>264</v>
      </c>
      <c r="P31" s="38">
        <v>111</v>
      </c>
      <c r="Q31" s="90">
        <v>0.42045454545454547</v>
      </c>
      <c r="R31" s="38">
        <v>272</v>
      </c>
      <c r="S31" s="38">
        <v>124</v>
      </c>
      <c r="T31" s="90">
        <v>0.45588235294117646</v>
      </c>
    </row>
    <row r="32" spans="1:20" x14ac:dyDescent="0.2">
      <c r="A32" s="37">
        <v>50680</v>
      </c>
      <c r="B32" s="94" t="s">
        <v>207</v>
      </c>
      <c r="C32" s="38">
        <v>72</v>
      </c>
      <c r="D32" s="38">
        <v>19</v>
      </c>
      <c r="E32" s="90">
        <v>0.2638888888888889</v>
      </c>
      <c r="F32" s="38">
        <v>113</v>
      </c>
      <c r="G32" s="38">
        <v>28</v>
      </c>
      <c r="H32" s="90">
        <v>0.24778761061946902</v>
      </c>
      <c r="I32" s="38">
        <v>111</v>
      </c>
      <c r="J32" s="38">
        <v>19</v>
      </c>
      <c r="K32" s="90">
        <v>0.17117117117117117</v>
      </c>
      <c r="L32" s="38">
        <v>100</v>
      </c>
      <c r="M32" s="38">
        <v>22</v>
      </c>
      <c r="N32" s="90">
        <v>0.22</v>
      </c>
      <c r="O32" s="38">
        <v>95</v>
      </c>
      <c r="P32" s="38">
        <v>22</v>
      </c>
      <c r="Q32" s="90">
        <v>0.23157894736842105</v>
      </c>
      <c r="R32" s="38">
        <v>108</v>
      </c>
      <c r="S32" s="38">
        <v>31</v>
      </c>
      <c r="T32" s="90">
        <v>0.28703703703703703</v>
      </c>
    </row>
    <row r="33" spans="1:20" x14ac:dyDescent="0.2">
      <c r="A33" s="37">
        <v>50683</v>
      </c>
      <c r="B33" s="94" t="s">
        <v>208</v>
      </c>
      <c r="C33" s="38">
        <v>90</v>
      </c>
      <c r="D33" s="38">
        <v>12</v>
      </c>
      <c r="E33" s="90">
        <v>0.13333333333333333</v>
      </c>
      <c r="F33" s="38">
        <v>63</v>
      </c>
      <c r="G33" s="38">
        <v>18</v>
      </c>
      <c r="H33" s="90">
        <v>0.2857142857142857</v>
      </c>
      <c r="I33" s="38">
        <v>76</v>
      </c>
      <c r="J33" s="38">
        <v>17</v>
      </c>
      <c r="K33" s="90">
        <v>0.22368421052631579</v>
      </c>
      <c r="L33" s="38">
        <v>94</v>
      </c>
      <c r="M33" s="38">
        <v>28</v>
      </c>
      <c r="N33" s="90">
        <v>0.2978723404255319</v>
      </c>
      <c r="O33" s="38">
        <v>97</v>
      </c>
      <c r="P33" s="38">
        <v>32</v>
      </c>
      <c r="Q33" s="90">
        <v>0.32989690721649484</v>
      </c>
      <c r="R33" s="38">
        <v>79</v>
      </c>
      <c r="S33" s="38">
        <v>32</v>
      </c>
      <c r="T33" s="90">
        <v>0.4050632911392405</v>
      </c>
    </row>
    <row r="34" spans="1:20" x14ac:dyDescent="0.2">
      <c r="A34" s="37">
        <v>50686</v>
      </c>
      <c r="B34" s="94" t="s">
        <v>201</v>
      </c>
      <c r="C34" s="38">
        <v>20</v>
      </c>
      <c r="D34" s="38">
        <v>8</v>
      </c>
      <c r="E34" s="90">
        <v>0.4</v>
      </c>
      <c r="F34" s="38">
        <v>22</v>
      </c>
      <c r="G34" s="38">
        <v>7</v>
      </c>
      <c r="H34" s="90">
        <v>0.31818181818181818</v>
      </c>
      <c r="I34" s="38">
        <v>25</v>
      </c>
      <c r="J34" s="38">
        <v>4</v>
      </c>
      <c r="K34" s="90">
        <v>0.16</v>
      </c>
      <c r="L34" s="38">
        <v>22</v>
      </c>
      <c r="M34" s="38">
        <v>6</v>
      </c>
      <c r="N34" s="90">
        <v>0.27272727272727271</v>
      </c>
      <c r="O34" s="38">
        <v>26</v>
      </c>
      <c r="P34" s="38">
        <v>7</v>
      </c>
      <c r="Q34" s="90">
        <v>0.26923076923076922</v>
      </c>
      <c r="R34" s="38">
        <v>10</v>
      </c>
      <c r="S34" s="38">
        <v>0</v>
      </c>
      <c r="T34" s="90">
        <v>0</v>
      </c>
    </row>
    <row r="35" spans="1:20" x14ac:dyDescent="0.2">
      <c r="A35" s="37">
        <v>50689</v>
      </c>
      <c r="B35" s="94" t="s">
        <v>223</v>
      </c>
      <c r="C35" s="38">
        <v>263</v>
      </c>
      <c r="D35" s="38">
        <v>81</v>
      </c>
      <c r="E35" s="90">
        <v>0.30798479087452474</v>
      </c>
      <c r="F35" s="38">
        <v>223</v>
      </c>
      <c r="G35" s="38">
        <v>83</v>
      </c>
      <c r="H35" s="90">
        <v>0.37219730941704038</v>
      </c>
      <c r="I35" s="38">
        <v>247</v>
      </c>
      <c r="J35" s="38">
        <v>97</v>
      </c>
      <c r="K35" s="90">
        <v>0.39271255060728744</v>
      </c>
      <c r="L35" s="38">
        <v>242</v>
      </c>
      <c r="M35" s="38">
        <v>77</v>
      </c>
      <c r="N35" s="90">
        <v>0.31818181818181818</v>
      </c>
      <c r="O35" s="38">
        <v>256</v>
      </c>
      <c r="P35" s="38">
        <v>71</v>
      </c>
      <c r="Q35" s="90">
        <v>0.27734375</v>
      </c>
      <c r="R35" s="38">
        <v>211</v>
      </c>
      <c r="S35" s="38">
        <v>74</v>
      </c>
      <c r="T35" s="90">
        <v>0.35071090047393366</v>
      </c>
    </row>
    <row r="36" spans="1:20" x14ac:dyDescent="0.2">
      <c r="A36" s="41">
        <v>50711</v>
      </c>
      <c r="B36" s="96" t="s">
        <v>203</v>
      </c>
      <c r="C36" s="43">
        <v>152</v>
      </c>
      <c r="D36" s="43">
        <v>27</v>
      </c>
      <c r="E36" s="97">
        <v>0.17763157894736842</v>
      </c>
      <c r="F36" s="43">
        <v>132</v>
      </c>
      <c r="G36" s="43">
        <v>32</v>
      </c>
      <c r="H36" s="97">
        <v>0.24242424242424243</v>
      </c>
      <c r="I36" s="43">
        <v>152</v>
      </c>
      <c r="J36" s="43">
        <v>32</v>
      </c>
      <c r="K36" s="97">
        <v>0.21052631578947367</v>
      </c>
      <c r="L36" s="43">
        <v>130</v>
      </c>
      <c r="M36" s="43">
        <v>25</v>
      </c>
      <c r="N36" s="97">
        <v>0.19230769230769232</v>
      </c>
      <c r="O36" s="43">
        <v>137</v>
      </c>
      <c r="P36" s="43">
        <v>32</v>
      </c>
      <c r="Q36" s="97">
        <v>0.23357664233576642</v>
      </c>
      <c r="R36" s="43">
        <v>157</v>
      </c>
      <c r="S36" s="43">
        <v>48</v>
      </c>
      <c r="T36" s="97">
        <v>0.30573248407643311</v>
      </c>
    </row>
    <row r="37" spans="1:20" x14ac:dyDescent="0.2">
      <c r="A37" s="22" t="s">
        <v>217</v>
      </c>
    </row>
    <row r="38" spans="1:20" s="19" customFormat="1" x14ac:dyDescent="0.2">
      <c r="A38" s="22" t="s">
        <v>27</v>
      </c>
      <c r="B38" s="18"/>
      <c r="C38" s="18"/>
      <c r="D38" s="18"/>
      <c r="E38" s="18"/>
      <c r="F38" s="18"/>
      <c r="G38" s="40"/>
      <c r="H38" s="39"/>
      <c r="I38" s="39"/>
      <c r="J38" s="39"/>
      <c r="K38" s="18"/>
      <c r="L38" s="18"/>
      <c r="M38" s="18"/>
      <c r="N38" s="18"/>
      <c r="O38" s="18"/>
      <c r="P38" s="18"/>
      <c r="Q38" s="18"/>
    </row>
    <row r="39" spans="1:20" s="19" customFormat="1" x14ac:dyDescent="0.2">
      <c r="A39" s="22" t="s">
        <v>28</v>
      </c>
      <c r="B39" s="18"/>
      <c r="C39" s="18"/>
      <c r="D39" s="18"/>
      <c r="E39" s="18"/>
      <c r="F39" s="18"/>
      <c r="G39" s="40"/>
      <c r="H39" s="39"/>
      <c r="I39" s="39"/>
      <c r="J39" s="39"/>
      <c r="K39" s="18"/>
      <c r="L39" s="18"/>
      <c r="M39" s="18"/>
      <c r="N39" s="18"/>
      <c r="O39" s="18"/>
      <c r="P39" s="18"/>
      <c r="Q39" s="18"/>
    </row>
    <row r="40" spans="1:20" s="19" customFormat="1" x14ac:dyDescent="0.2">
      <c r="A40" s="22" t="s">
        <v>29</v>
      </c>
      <c r="B40" s="18"/>
      <c r="C40" s="18"/>
      <c r="D40" s="18"/>
      <c r="E40" s="18"/>
      <c r="F40" s="18"/>
      <c r="G40" s="40"/>
      <c r="H40" s="39"/>
      <c r="I40" s="39"/>
      <c r="J40" s="39"/>
      <c r="K40" s="18"/>
      <c r="L40" s="18"/>
      <c r="M40" s="18"/>
      <c r="N40" s="18"/>
      <c r="O40" s="18"/>
      <c r="P40" s="18"/>
      <c r="Q40" s="18"/>
    </row>
    <row r="41" spans="1:20" s="19" customFormat="1" x14ac:dyDescent="0.2">
      <c r="A41" s="22" t="s">
        <v>1</v>
      </c>
      <c r="B41" s="18"/>
      <c r="C41" s="18"/>
      <c r="D41" s="18"/>
      <c r="E41" s="18"/>
      <c r="F41" s="18"/>
      <c r="G41" s="40"/>
      <c r="H41" s="39"/>
      <c r="I41" s="39"/>
      <c r="J41" s="39"/>
      <c r="K41" s="18"/>
      <c r="L41" s="18"/>
      <c r="M41" s="18"/>
      <c r="N41" s="18"/>
      <c r="O41" s="18"/>
      <c r="P41" s="18"/>
      <c r="Q41" s="18"/>
    </row>
    <row r="42" spans="1:20" s="19" customFormat="1" x14ac:dyDescent="0.2">
      <c r="A42" s="22" t="s">
        <v>30</v>
      </c>
      <c r="B42" s="18"/>
      <c r="C42" s="18"/>
      <c r="D42" s="18"/>
      <c r="E42" s="18"/>
      <c r="F42" s="18"/>
      <c r="G42" s="40"/>
      <c r="H42" s="39"/>
      <c r="I42" s="39"/>
      <c r="J42" s="39"/>
      <c r="K42" s="18"/>
      <c r="L42" s="18"/>
      <c r="M42" s="18"/>
      <c r="N42" s="18"/>
      <c r="O42" s="18"/>
      <c r="P42" s="18"/>
      <c r="Q42" s="18"/>
    </row>
    <row r="43" spans="1:20" x14ac:dyDescent="0.2">
      <c r="G43" s="40"/>
    </row>
    <row r="44" spans="1:20" x14ac:dyDescent="0.2">
      <c r="G44" s="40"/>
    </row>
    <row r="45" spans="1:20" x14ac:dyDescent="0.2">
      <c r="G45" s="40"/>
    </row>
    <row r="46" spans="1:20" x14ac:dyDescent="0.2">
      <c r="G46" s="40"/>
    </row>
    <row r="47" spans="1:20" x14ac:dyDescent="0.2">
      <c r="G47" s="40"/>
    </row>
    <row r="48" spans="1:20" x14ac:dyDescent="0.2">
      <c r="G48" s="40"/>
    </row>
    <row r="49" spans="7:7" x14ac:dyDescent="0.2">
      <c r="G49" s="40"/>
    </row>
    <row r="50" spans="7:7" x14ac:dyDescent="0.2">
      <c r="G50" s="40"/>
    </row>
  </sheetData>
  <mergeCells count="5">
    <mergeCell ref="A6:B6"/>
    <mergeCell ref="A7:B7"/>
    <mergeCell ref="C1:Q1"/>
    <mergeCell ref="C2:Q2"/>
    <mergeCell ref="C4:Q4"/>
  </mergeCells>
  <pageMargins left="0.23622047244094491" right="0.23622047244094491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ES2023</vt:lpstr>
      <vt:lpstr>IES </vt:lpstr>
      <vt:lpstr>MPIOS</vt:lpstr>
      <vt:lpstr>TASA</vt:lpstr>
      <vt:lpstr>TRANSITO</vt:lpstr>
      <vt:lpstr>'ES2023'!Área_de_impresión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GUEVARA CESPEDES</dc:creator>
  <cp:lastModifiedBy>LINA PAOLA GUEVARA CESPEDES</cp:lastModifiedBy>
  <cp:lastPrinted>2024-08-28T14:15:33Z</cp:lastPrinted>
  <dcterms:created xsi:type="dcterms:W3CDTF">2015-06-05T18:19:34Z</dcterms:created>
  <dcterms:modified xsi:type="dcterms:W3CDTF">2024-08-28T14:15:36Z</dcterms:modified>
</cp:coreProperties>
</file>